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ata-Bris\PRSA - Cylinder Localisation\Experimental Data\"/>
    </mc:Choice>
  </mc:AlternateContent>
  <bookViews>
    <workbookView xWindow="0" yWindow="0" windowWidth="28800" windowHeight="12435"/>
  </bookViews>
  <sheets>
    <sheet name="Data" sheetId="6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P4" i="6" l="1"/>
  <c r="CP3" i="6"/>
  <c r="CJ4" i="6"/>
  <c r="CJ5" i="6"/>
  <c r="CJ6" i="6"/>
  <c r="CJ7" i="6"/>
  <c r="CJ8" i="6"/>
  <c r="CJ9" i="6"/>
  <c r="CJ10" i="6"/>
  <c r="CJ11" i="6"/>
  <c r="CJ12" i="6"/>
  <c r="CJ13" i="6"/>
  <c r="CJ3" i="6"/>
  <c r="CA4" i="6"/>
  <c r="CA5" i="6"/>
  <c r="CA6" i="6"/>
  <c r="CA7" i="6"/>
  <c r="CA8" i="6"/>
  <c r="CA9" i="6"/>
  <c r="CA3" i="6"/>
  <c r="BQ4" i="6"/>
  <c r="BQ5" i="6"/>
  <c r="BQ6" i="6"/>
  <c r="BQ7" i="6"/>
  <c r="BQ8" i="6"/>
  <c r="BQ9" i="6"/>
  <c r="BQ10" i="6"/>
  <c r="BQ11" i="6"/>
  <c r="BQ12" i="6"/>
  <c r="BQ13" i="6"/>
  <c r="BQ14" i="6"/>
  <c r="BQ15" i="6"/>
  <c r="BQ16" i="6"/>
  <c r="BQ17" i="6"/>
  <c r="BQ18" i="6"/>
  <c r="BQ19" i="6"/>
  <c r="BQ20" i="6"/>
  <c r="BQ21" i="6"/>
  <c r="BQ3" i="6"/>
  <c r="BL3" i="6"/>
  <c r="BG4" i="6"/>
  <c r="BG5" i="6"/>
  <c r="BG3" i="6"/>
  <c r="AX4" i="6"/>
  <c r="AX5" i="6"/>
  <c r="AX6" i="6"/>
  <c r="AX7" i="6"/>
  <c r="AX3" i="6"/>
  <c r="AO4" i="6"/>
  <c r="AO5" i="6"/>
  <c r="AO6" i="6"/>
  <c r="AO7" i="6"/>
  <c r="AO8" i="6"/>
  <c r="AO9" i="6"/>
  <c r="AO10" i="6"/>
  <c r="AO11" i="6"/>
  <c r="AO12" i="6"/>
  <c r="AO13" i="6"/>
  <c r="AO14" i="6"/>
  <c r="AO15" i="6"/>
  <c r="AO16" i="6"/>
  <c r="AO17" i="6"/>
  <c r="AO18" i="6"/>
  <c r="AO3" i="6"/>
  <c r="AF4" i="6"/>
  <c r="AF5" i="6"/>
  <c r="AF6" i="6"/>
  <c r="AF7" i="6"/>
  <c r="AF8" i="6"/>
  <c r="AF3" i="6"/>
  <c r="CO5" i="6" l="1"/>
  <c r="CP5" i="6" s="1"/>
  <c r="K3" i="6"/>
  <c r="O3" i="6" s="1"/>
  <c r="W3" i="6"/>
  <c r="X3" i="6" s="1"/>
  <c r="W10" i="6"/>
  <c r="X10" i="6" s="1"/>
  <c r="CO6" i="6" l="1"/>
  <c r="CP6" i="6" s="1"/>
  <c r="T3" i="6"/>
  <c r="K4" i="6"/>
  <c r="O4" i="6" s="1"/>
  <c r="K5" i="6"/>
  <c r="O5" i="6" s="1"/>
  <c r="K6" i="6"/>
  <c r="O6" i="6" s="1"/>
  <c r="K7" i="6"/>
  <c r="O7" i="6" s="1"/>
  <c r="K8" i="6"/>
  <c r="O8" i="6" s="1"/>
  <c r="K9" i="6"/>
  <c r="O9" i="6" s="1"/>
  <c r="K10" i="6"/>
  <c r="O10" i="6" s="1"/>
  <c r="K11" i="6"/>
  <c r="O11" i="6" s="1"/>
  <c r="K12" i="6"/>
  <c r="O12" i="6" s="1"/>
  <c r="K13" i="6"/>
  <c r="O13" i="6" s="1"/>
  <c r="K14" i="6"/>
  <c r="O14" i="6" s="1"/>
  <c r="K15" i="6"/>
  <c r="O15" i="6" s="1"/>
  <c r="K16" i="6"/>
  <c r="O16" i="6" s="1"/>
  <c r="K17" i="6"/>
  <c r="O17" i="6" s="1"/>
  <c r="K18" i="6"/>
  <c r="O18" i="6" s="1"/>
  <c r="K19" i="6"/>
  <c r="O19" i="6" s="1"/>
  <c r="K20" i="6"/>
  <c r="O20" i="6" s="1"/>
  <c r="K21" i="6"/>
  <c r="O21" i="6" s="1"/>
  <c r="K22" i="6"/>
  <c r="O22" i="6" s="1"/>
  <c r="K23" i="6"/>
  <c r="O23" i="6" s="1"/>
  <c r="K24" i="6"/>
  <c r="O24" i="6" s="1"/>
  <c r="K25" i="6"/>
  <c r="O25" i="6" s="1"/>
  <c r="K26" i="6"/>
  <c r="O26" i="6" s="1"/>
  <c r="K27" i="6"/>
  <c r="O27" i="6" s="1"/>
  <c r="K28" i="6"/>
  <c r="O28" i="6" s="1"/>
  <c r="K29" i="6"/>
  <c r="O29" i="6" s="1"/>
  <c r="K30" i="6"/>
  <c r="O30" i="6" s="1"/>
  <c r="K31" i="6"/>
  <c r="O31" i="6" s="1"/>
  <c r="K32" i="6"/>
  <c r="O32" i="6" s="1"/>
  <c r="K33" i="6"/>
  <c r="O33" i="6" s="1"/>
  <c r="K34" i="6"/>
  <c r="O34" i="6" s="1"/>
  <c r="K35" i="6"/>
  <c r="O35" i="6" s="1"/>
  <c r="K36" i="6"/>
  <c r="O36" i="6" s="1"/>
  <c r="K37" i="6"/>
  <c r="O37" i="6" s="1"/>
  <c r="K38" i="6"/>
  <c r="O38" i="6" s="1"/>
  <c r="K39" i="6"/>
  <c r="O39" i="6" s="1"/>
  <c r="K40" i="6"/>
  <c r="O40" i="6" s="1"/>
  <c r="K41" i="6"/>
  <c r="O41" i="6" s="1"/>
  <c r="K42" i="6"/>
  <c r="O42" i="6" s="1"/>
  <c r="CK13" i="6"/>
  <c r="CB9" i="6"/>
  <c r="BR21" i="6"/>
  <c r="AY7" i="6"/>
  <c r="AP18" i="6"/>
  <c r="AG8" i="6"/>
  <c r="Y10" i="6"/>
  <c r="CO7" i="6" l="1"/>
  <c r="CP7" i="6" s="1"/>
  <c r="Q42" i="6"/>
  <c r="P42" i="6"/>
  <c r="CO8" i="6" l="1"/>
  <c r="CP8" i="6" s="1"/>
  <c r="CK4" i="6"/>
  <c r="CK5" i="6"/>
  <c r="CK6" i="6"/>
  <c r="CK7" i="6"/>
  <c r="CK8" i="6"/>
  <c r="CK9" i="6"/>
  <c r="CK10" i="6"/>
  <c r="CK11" i="6"/>
  <c r="CK12" i="6"/>
  <c r="CK3" i="6"/>
  <c r="CB4" i="6"/>
  <c r="CB5" i="6"/>
  <c r="CB6" i="6"/>
  <c r="CB7" i="6"/>
  <c r="CB8" i="6"/>
  <c r="CB3" i="6"/>
  <c r="BR4" i="6"/>
  <c r="BR5" i="6"/>
  <c r="BR6" i="6"/>
  <c r="BR7" i="6"/>
  <c r="BR8" i="6"/>
  <c r="BR9" i="6"/>
  <c r="BR10" i="6"/>
  <c r="BR11" i="6"/>
  <c r="BR12" i="6"/>
  <c r="BR13" i="6"/>
  <c r="BR14" i="6"/>
  <c r="BR15" i="6"/>
  <c r="BR16" i="6"/>
  <c r="BR17" i="6"/>
  <c r="BR18" i="6"/>
  <c r="BR19" i="6"/>
  <c r="BR20" i="6"/>
  <c r="BR3" i="6"/>
  <c r="AY4" i="6"/>
  <c r="AY5" i="6"/>
  <c r="AY6" i="6"/>
  <c r="AY3" i="6"/>
  <c r="AP4" i="6"/>
  <c r="AP5" i="6"/>
  <c r="AP6" i="6"/>
  <c r="AP7" i="6"/>
  <c r="AP8" i="6"/>
  <c r="AP9" i="6"/>
  <c r="AP10" i="6"/>
  <c r="AP11" i="6"/>
  <c r="AP12" i="6"/>
  <c r="AP13" i="6"/>
  <c r="AP14" i="6"/>
  <c r="AP15" i="6"/>
  <c r="AP16" i="6"/>
  <c r="AP17" i="6"/>
  <c r="AP3" i="6"/>
  <c r="AG4" i="6"/>
  <c r="AG5" i="6"/>
  <c r="AG6" i="6"/>
  <c r="AG7" i="6"/>
  <c r="AG3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3" i="6"/>
  <c r="Y3" i="6"/>
  <c r="CO9" i="6" l="1"/>
  <c r="CP9" i="6" s="1"/>
  <c r="CM4" i="6"/>
  <c r="CM5" i="6"/>
  <c r="CM6" i="6"/>
  <c r="CM7" i="6"/>
  <c r="CM8" i="6"/>
  <c r="CM9" i="6"/>
  <c r="CM10" i="6"/>
  <c r="CM11" i="6"/>
  <c r="CM12" i="6"/>
  <c r="CM13" i="6"/>
  <c r="CL4" i="6"/>
  <c r="CL5" i="6"/>
  <c r="CL6" i="6"/>
  <c r="CL7" i="6"/>
  <c r="CL8" i="6"/>
  <c r="CL9" i="6"/>
  <c r="CL10" i="6"/>
  <c r="CL11" i="6"/>
  <c r="CL12" i="6"/>
  <c r="CL13" i="6"/>
  <c r="CM3" i="6"/>
  <c r="CL3" i="6"/>
  <c r="CD4" i="6"/>
  <c r="CD5" i="6"/>
  <c r="CD6" i="6"/>
  <c r="CD7" i="6"/>
  <c r="CD8" i="6"/>
  <c r="CD9" i="6"/>
  <c r="CD3" i="6"/>
  <c r="CC3" i="6"/>
  <c r="CC4" i="6"/>
  <c r="CC5" i="6"/>
  <c r="CC6" i="6"/>
  <c r="CC7" i="6"/>
  <c r="CC8" i="6"/>
  <c r="CC9" i="6"/>
  <c r="CO10" i="6" l="1"/>
  <c r="CP10" i="6" s="1"/>
  <c r="BU6" i="6"/>
  <c r="BU7" i="6"/>
  <c r="CO11" i="6" l="1"/>
  <c r="CP11" i="6" s="1"/>
  <c r="BU21" i="6"/>
  <c r="BV21" i="6" s="1"/>
  <c r="BU20" i="6"/>
  <c r="BV20" i="6" s="1"/>
  <c r="BU19" i="6"/>
  <c r="BV19" i="6" s="1"/>
  <c r="BU18" i="6"/>
  <c r="BV18" i="6" s="1"/>
  <c r="BU17" i="6"/>
  <c r="BV17" i="6" s="1"/>
  <c r="BU16" i="6"/>
  <c r="BV16" i="6" s="1"/>
  <c r="BU15" i="6"/>
  <c r="BV15" i="6" s="1"/>
  <c r="BU14" i="6"/>
  <c r="BV14" i="6" s="1"/>
  <c r="BU13" i="6"/>
  <c r="BV13" i="6" s="1"/>
  <c r="BU12" i="6"/>
  <c r="BV12" i="6" s="1"/>
  <c r="BU11" i="6"/>
  <c r="BV11" i="6" s="1"/>
  <c r="BU10" i="6"/>
  <c r="BV10" i="6" s="1"/>
  <c r="BU9" i="6"/>
  <c r="BV9" i="6" s="1"/>
  <c r="BS9" i="6"/>
  <c r="BT9" i="6"/>
  <c r="BU8" i="6"/>
  <c r="BV8" i="6" s="1"/>
  <c r="BV6" i="6"/>
  <c r="BV7" i="6"/>
  <c r="BT4" i="6"/>
  <c r="BT5" i="6"/>
  <c r="BT6" i="6"/>
  <c r="BT7" i="6"/>
  <c r="BT8" i="6"/>
  <c r="BT10" i="6"/>
  <c r="BT11" i="6"/>
  <c r="BT12" i="6"/>
  <c r="BT13" i="6"/>
  <c r="BT14" i="6"/>
  <c r="BT15" i="6"/>
  <c r="BT16" i="6"/>
  <c r="BT17" i="6"/>
  <c r="BT18" i="6"/>
  <c r="BT19" i="6"/>
  <c r="BT20" i="6"/>
  <c r="BT21" i="6"/>
  <c r="BT3" i="6"/>
  <c r="BS4" i="6"/>
  <c r="BS5" i="6"/>
  <c r="BS6" i="6"/>
  <c r="BS7" i="6"/>
  <c r="BS8" i="6"/>
  <c r="BS10" i="6"/>
  <c r="BS11" i="6"/>
  <c r="BS12" i="6"/>
  <c r="BS13" i="6"/>
  <c r="BS14" i="6"/>
  <c r="BS15" i="6"/>
  <c r="BS16" i="6"/>
  <c r="BS17" i="6"/>
  <c r="BS18" i="6"/>
  <c r="BS19" i="6"/>
  <c r="BS20" i="6"/>
  <c r="BS21" i="6"/>
  <c r="BS3" i="6"/>
  <c r="BU5" i="6"/>
  <c r="BV5" i="6" s="1"/>
  <c r="BU4" i="6"/>
  <c r="BV4" i="6" s="1"/>
  <c r="BU3" i="6"/>
  <c r="BV3" i="6" s="1"/>
  <c r="BL4" i="6"/>
  <c r="BL5" i="6"/>
  <c r="BA4" i="6"/>
  <c r="BA5" i="6"/>
  <c r="BA6" i="6"/>
  <c r="BA7" i="6"/>
  <c r="BA3" i="6"/>
  <c r="AZ4" i="6"/>
  <c r="AZ5" i="6"/>
  <c r="AZ6" i="6"/>
  <c r="AZ7" i="6"/>
  <c r="AZ3" i="6"/>
  <c r="AT4" i="6"/>
  <c r="AT5" i="6"/>
  <c r="AT6" i="6"/>
  <c r="AT7" i="6"/>
  <c r="AT8" i="6"/>
  <c r="AT9" i="6"/>
  <c r="AT10" i="6"/>
  <c r="AT11" i="6"/>
  <c r="AT12" i="6"/>
  <c r="AT13" i="6"/>
  <c r="AT14" i="6"/>
  <c r="AT15" i="6"/>
  <c r="AT16" i="6"/>
  <c r="AT17" i="6"/>
  <c r="AT18" i="6"/>
  <c r="AT3" i="6"/>
  <c r="AI4" i="6"/>
  <c r="AI5" i="6"/>
  <c r="AI6" i="6"/>
  <c r="AI7" i="6"/>
  <c r="AI8" i="6"/>
  <c r="AI3" i="6"/>
  <c r="AH4" i="6"/>
  <c r="AH5" i="6"/>
  <c r="AH6" i="6"/>
  <c r="AH7" i="6"/>
  <c r="AH8" i="6"/>
  <c r="AH3" i="6"/>
  <c r="AR4" i="6"/>
  <c r="AR5" i="6"/>
  <c r="AR6" i="6"/>
  <c r="AR7" i="6"/>
  <c r="AR8" i="6"/>
  <c r="AR9" i="6"/>
  <c r="AR10" i="6"/>
  <c r="AR11" i="6"/>
  <c r="AR12" i="6"/>
  <c r="AR13" i="6"/>
  <c r="AR14" i="6"/>
  <c r="AR15" i="6"/>
  <c r="AR16" i="6"/>
  <c r="AR17" i="6"/>
  <c r="AR18" i="6"/>
  <c r="AR3" i="6"/>
  <c r="AQ4" i="6"/>
  <c r="AQ5" i="6"/>
  <c r="AQ6" i="6"/>
  <c r="AQ7" i="6"/>
  <c r="AQ8" i="6"/>
  <c r="AQ9" i="6"/>
  <c r="AQ10" i="6"/>
  <c r="AQ11" i="6"/>
  <c r="AQ12" i="6"/>
  <c r="AQ13" i="6"/>
  <c r="AQ14" i="6"/>
  <c r="AQ15" i="6"/>
  <c r="AQ16" i="6"/>
  <c r="AQ17" i="6"/>
  <c r="AQ18" i="6"/>
  <c r="AQ3" i="6"/>
  <c r="W9" i="6"/>
  <c r="W8" i="6"/>
  <c r="W7" i="6"/>
  <c r="W6" i="6"/>
  <c r="W5" i="6"/>
  <c r="W4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3" i="6"/>
  <c r="H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BC5" i="6"/>
  <c r="BC4" i="6"/>
  <c r="BC3" i="6"/>
  <c r="Z3" i="6"/>
  <c r="Z4" i="6"/>
  <c r="Z5" i="6"/>
  <c r="Z6" i="6"/>
  <c r="Z7" i="6"/>
  <c r="Z8" i="6"/>
  <c r="Z9" i="6"/>
  <c r="Z10" i="6"/>
  <c r="E32" i="6" l="1"/>
  <c r="F32" i="6"/>
  <c r="E16" i="6"/>
  <c r="F16" i="6"/>
  <c r="E15" i="6"/>
  <c r="F15" i="6"/>
  <c r="BE5" i="6"/>
  <c r="BJ5" i="6" s="1"/>
  <c r="BI5" i="6"/>
  <c r="E3" i="6"/>
  <c r="F3" i="6"/>
  <c r="E27" i="6"/>
  <c r="F27" i="6"/>
  <c r="E19" i="6"/>
  <c r="F19" i="6"/>
  <c r="E11" i="6"/>
  <c r="F11" i="6"/>
  <c r="E26" i="6"/>
  <c r="F26" i="6"/>
  <c r="E33" i="6"/>
  <c r="F33" i="6"/>
  <c r="E17" i="6"/>
  <c r="F17" i="6"/>
  <c r="E9" i="6"/>
  <c r="F9" i="6"/>
  <c r="X6" i="6"/>
  <c r="Y6" i="6"/>
  <c r="E40" i="6"/>
  <c r="F40" i="6"/>
  <c r="E24" i="6"/>
  <c r="F24" i="6"/>
  <c r="E8" i="6"/>
  <c r="F8" i="6"/>
  <c r="X7" i="6"/>
  <c r="Y7" i="6"/>
  <c r="E39" i="6"/>
  <c r="F39" i="6"/>
  <c r="E31" i="6"/>
  <c r="F31" i="6"/>
  <c r="E23" i="6"/>
  <c r="F23" i="6"/>
  <c r="E7" i="6"/>
  <c r="F7" i="6"/>
  <c r="X8" i="6"/>
  <c r="Y8" i="6"/>
  <c r="E38" i="6"/>
  <c r="F38" i="6"/>
  <c r="E30" i="6"/>
  <c r="F30" i="6"/>
  <c r="E22" i="6"/>
  <c r="F22" i="6"/>
  <c r="E14" i="6"/>
  <c r="F14" i="6"/>
  <c r="E6" i="6"/>
  <c r="F6" i="6"/>
  <c r="X9" i="6"/>
  <c r="Y9" i="6"/>
  <c r="E35" i="6"/>
  <c r="F35" i="6"/>
  <c r="X4" i="6"/>
  <c r="Y4" i="6"/>
  <c r="E42" i="6"/>
  <c r="F42" i="6"/>
  <c r="E34" i="6"/>
  <c r="F34" i="6"/>
  <c r="E18" i="6"/>
  <c r="F18" i="6"/>
  <c r="E10" i="6"/>
  <c r="F10" i="6"/>
  <c r="X5" i="6"/>
  <c r="Y5" i="6"/>
  <c r="E41" i="6"/>
  <c r="F41" i="6"/>
  <c r="E25" i="6"/>
  <c r="F25" i="6"/>
  <c r="BE3" i="6"/>
  <c r="BJ3" i="6" s="1"/>
  <c r="BH3" i="6"/>
  <c r="BI3" i="6"/>
  <c r="E37" i="6"/>
  <c r="F37" i="6"/>
  <c r="E29" i="6"/>
  <c r="F29" i="6"/>
  <c r="E21" i="6"/>
  <c r="F21" i="6"/>
  <c r="E13" i="6"/>
  <c r="F13" i="6"/>
  <c r="E5" i="6"/>
  <c r="F5" i="6"/>
  <c r="BE4" i="6"/>
  <c r="BJ4" i="6" s="1"/>
  <c r="BH4" i="6"/>
  <c r="BI4" i="6"/>
  <c r="E36" i="6"/>
  <c r="F36" i="6"/>
  <c r="E28" i="6"/>
  <c r="F28" i="6"/>
  <c r="E20" i="6"/>
  <c r="F20" i="6"/>
  <c r="E12" i="6"/>
  <c r="F12" i="6"/>
  <c r="E4" i="6"/>
  <c r="F4" i="6"/>
  <c r="CO12" i="6"/>
  <c r="CP12" i="6" s="1"/>
  <c r="G28" i="6"/>
  <c r="AA5" i="6"/>
  <c r="Q33" i="6"/>
  <c r="G22" i="6"/>
  <c r="Q18" i="6"/>
  <c r="Q19" i="6"/>
  <c r="Q17" i="6"/>
  <c r="G5" i="6"/>
  <c r="Q9" i="6"/>
  <c r="G6" i="6"/>
  <c r="AA7" i="6"/>
  <c r="G30" i="6"/>
  <c r="Q41" i="6"/>
  <c r="G14" i="6"/>
  <c r="G38" i="6"/>
  <c r="AA6" i="6"/>
  <c r="G29" i="6"/>
  <c r="Q34" i="6"/>
  <c r="Q5" i="6"/>
  <c r="G4" i="6"/>
  <c r="Q29" i="6"/>
  <c r="Q4" i="6"/>
  <c r="G21" i="6"/>
  <c r="Q28" i="6"/>
  <c r="Q3" i="6"/>
  <c r="G20" i="6"/>
  <c r="Q27" i="6"/>
  <c r="Q13" i="6"/>
  <c r="G37" i="6"/>
  <c r="Q37" i="6"/>
  <c r="Q26" i="6"/>
  <c r="Q12" i="6"/>
  <c r="G36" i="6"/>
  <c r="G13" i="6"/>
  <c r="Q36" i="6"/>
  <c r="Q25" i="6"/>
  <c r="Q11" i="6"/>
  <c r="G12" i="6"/>
  <c r="Q35" i="6"/>
  <c r="Q21" i="6"/>
  <c r="Q10" i="6"/>
  <c r="Q20" i="6"/>
  <c r="G11" i="6"/>
  <c r="AA8" i="6"/>
  <c r="G35" i="6"/>
  <c r="G18" i="6"/>
  <c r="G10" i="6"/>
  <c r="G25" i="6"/>
  <c r="G33" i="6"/>
  <c r="G16" i="6"/>
  <c r="G40" i="6"/>
  <c r="G32" i="6"/>
  <c r="G23" i="6"/>
  <c r="G15" i="6"/>
  <c r="G7" i="6"/>
  <c r="Q40" i="6"/>
  <c r="Q32" i="6"/>
  <c r="Q24" i="6"/>
  <c r="Q16" i="6"/>
  <c r="Q8" i="6"/>
  <c r="G19" i="6"/>
  <c r="G3" i="6"/>
  <c r="G26" i="6"/>
  <c r="AA10" i="6"/>
  <c r="G42" i="6"/>
  <c r="G17" i="6"/>
  <c r="G9" i="6"/>
  <c r="G24" i="6"/>
  <c r="AA9" i="6"/>
  <c r="G39" i="6"/>
  <c r="G31" i="6"/>
  <c r="Q39" i="6"/>
  <c r="Q31" i="6"/>
  <c r="Q23" i="6"/>
  <c r="Q15" i="6"/>
  <c r="Q7" i="6"/>
  <c r="G34" i="6"/>
  <c r="G41" i="6"/>
  <c r="G8" i="6"/>
  <c r="AA4" i="6"/>
  <c r="Q38" i="6"/>
  <c r="Q30" i="6"/>
  <c r="Q22" i="6"/>
  <c r="Q14" i="6"/>
  <c r="Q6" i="6"/>
  <c r="G27" i="6"/>
  <c r="AA3" i="6"/>
  <c r="BH5" i="6" l="1"/>
  <c r="CO13" i="6"/>
  <c r="CP13" i="6" s="1"/>
  <c r="CO14" i="6" l="1"/>
  <c r="CP14" i="6" s="1"/>
  <c r="CO15" i="6" l="1"/>
  <c r="CP15" i="6" s="1"/>
  <c r="CO16" i="6" l="1"/>
  <c r="CP16" i="6" s="1"/>
  <c r="CO17" i="6" l="1"/>
  <c r="CP17" i="6" s="1"/>
  <c r="CO18" i="6" l="1"/>
  <c r="CP18" i="6" s="1"/>
  <c r="CO19" i="6" l="1"/>
  <c r="CP19" i="6" s="1"/>
  <c r="CO20" i="6" l="1"/>
  <c r="CP20" i="6" s="1"/>
  <c r="CO21" i="6" l="1"/>
  <c r="CP21" i="6" s="1"/>
  <c r="CO22" i="6" l="1"/>
  <c r="CP22" i="6" s="1"/>
  <c r="CO23" i="6" l="1"/>
  <c r="CP23" i="6" s="1"/>
  <c r="CO24" i="6" l="1"/>
  <c r="CP24" i="6" s="1"/>
  <c r="CO25" i="6" l="1"/>
  <c r="CP25" i="6" s="1"/>
  <c r="CO26" i="6" l="1"/>
  <c r="CP26" i="6" s="1"/>
  <c r="CO27" i="6" l="1"/>
  <c r="CP27" i="6" s="1"/>
  <c r="CO28" i="6" l="1"/>
  <c r="CP28" i="6" s="1"/>
  <c r="CO29" i="6" l="1"/>
  <c r="CP29" i="6" s="1"/>
  <c r="CO30" i="6" l="1"/>
  <c r="CP30" i="6" s="1"/>
  <c r="CO31" i="6" l="1"/>
  <c r="CP31" i="6" s="1"/>
  <c r="CO32" i="6" l="1"/>
  <c r="CP32" i="6" s="1"/>
  <c r="CO33" i="6" l="1"/>
  <c r="CP33" i="6" s="1"/>
  <c r="CO34" i="6" l="1"/>
  <c r="CP34" i="6" s="1"/>
  <c r="CO35" i="6" l="1"/>
  <c r="CP35" i="6" s="1"/>
  <c r="CO36" i="6" l="1"/>
  <c r="CP36" i="6" s="1"/>
  <c r="CO37" i="6" l="1"/>
  <c r="CP37" i="6" s="1"/>
  <c r="CO38" i="6" l="1"/>
  <c r="CP38" i="6" s="1"/>
  <c r="CO39" i="6" l="1"/>
  <c r="CP39" i="6" s="1"/>
  <c r="CO40" i="6" l="1"/>
  <c r="CP40" i="6" s="1"/>
  <c r="CO41" i="6" l="1"/>
  <c r="CP41" i="6" s="1"/>
  <c r="CO42" i="6" l="1"/>
  <c r="CP42" i="6" s="1"/>
  <c r="CO43" i="6" l="1"/>
  <c r="CP43" i="6" s="1"/>
  <c r="CO44" i="6" l="1"/>
  <c r="CP44" i="6" s="1"/>
  <c r="CO45" i="6" l="1"/>
  <c r="CP45" i="6" s="1"/>
  <c r="CO46" i="6" l="1"/>
  <c r="CP46" i="6" s="1"/>
  <c r="CO47" i="6" l="1"/>
  <c r="CP47" i="6" s="1"/>
  <c r="CO48" i="6" l="1"/>
  <c r="CP48" i="6" s="1"/>
  <c r="CO49" i="6" l="1"/>
  <c r="CP49" i="6" s="1"/>
  <c r="CO50" i="6" l="1"/>
  <c r="CP50" i="6" s="1"/>
  <c r="CO51" i="6" l="1"/>
  <c r="CP51" i="6" s="1"/>
  <c r="CO52" i="6" l="1"/>
  <c r="CP52" i="6" s="1"/>
  <c r="CO53" i="6" l="1"/>
  <c r="CP53" i="6" s="1"/>
  <c r="CO54" i="6" l="1"/>
  <c r="CP54" i="6" s="1"/>
  <c r="CO55" i="6" l="1"/>
  <c r="CP55" i="6" s="1"/>
  <c r="CO56" i="6" l="1"/>
  <c r="CP56" i="6" s="1"/>
  <c r="CO57" i="6" l="1"/>
  <c r="CP57" i="6" s="1"/>
  <c r="CO58" i="6" l="1"/>
  <c r="CP58" i="6" s="1"/>
  <c r="CO59" i="6" l="1"/>
  <c r="CP59" i="6" s="1"/>
  <c r="CO60" i="6" l="1"/>
  <c r="CP60" i="6" s="1"/>
  <c r="CO61" i="6" l="1"/>
  <c r="CP61" i="6" s="1"/>
  <c r="CO62" i="6" l="1"/>
  <c r="CP62" i="6" s="1"/>
  <c r="CO63" i="6" l="1"/>
  <c r="CP63" i="6" s="1"/>
  <c r="CO64" i="6" l="1"/>
  <c r="CP64" i="6" s="1"/>
  <c r="CO65" i="6" l="1"/>
  <c r="CP65" i="6" s="1"/>
  <c r="CO66" i="6" l="1"/>
  <c r="CP66" i="6" s="1"/>
  <c r="CO67" i="6" l="1"/>
  <c r="CP67" i="6" s="1"/>
  <c r="CO68" i="6" l="1"/>
  <c r="CP68" i="6" s="1"/>
  <c r="CO69" i="6" l="1"/>
  <c r="CP69" i="6" s="1"/>
  <c r="CO70" i="6" l="1"/>
  <c r="CP70" i="6" s="1"/>
  <c r="CO71" i="6" l="1"/>
  <c r="CP71" i="6" s="1"/>
  <c r="CO72" i="6" l="1"/>
  <c r="CP72" i="6" s="1"/>
  <c r="CO73" i="6" l="1"/>
  <c r="CP73" i="6" s="1"/>
  <c r="CO74" i="6" l="1"/>
  <c r="CP74" i="6" s="1"/>
  <c r="CO75" i="6" l="1"/>
  <c r="CP75" i="6" s="1"/>
  <c r="CO76" i="6" l="1"/>
  <c r="CP76" i="6" s="1"/>
  <c r="CO77" i="6" l="1"/>
  <c r="CP77" i="6" s="1"/>
  <c r="CO78" i="6" l="1"/>
  <c r="CP78" i="6" s="1"/>
  <c r="CO79" i="6" l="1"/>
  <c r="CP79" i="6" s="1"/>
  <c r="CO80" i="6" l="1"/>
  <c r="CP80" i="6" s="1"/>
  <c r="CO81" i="6" l="1"/>
  <c r="CP81" i="6" s="1"/>
  <c r="CO82" i="6" l="1"/>
  <c r="CP82" i="6" s="1"/>
  <c r="CO83" i="6" l="1"/>
  <c r="CP83" i="6" s="1"/>
  <c r="CO84" i="6" l="1"/>
  <c r="CP84" i="6" s="1"/>
  <c r="CO85" i="6" l="1"/>
  <c r="CP85" i="6" s="1"/>
  <c r="CO86" i="6" l="1"/>
  <c r="CP86" i="6" s="1"/>
  <c r="CO87" i="6" l="1"/>
  <c r="CP87" i="6" s="1"/>
  <c r="CO88" i="6" l="1"/>
  <c r="CP88" i="6" s="1"/>
  <c r="CO89" i="6" l="1"/>
  <c r="CP89" i="6" s="1"/>
  <c r="CO90" i="6" l="1"/>
  <c r="CP90" i="6" s="1"/>
  <c r="CO91" i="6" l="1"/>
  <c r="CP91" i="6" s="1"/>
  <c r="CO92" i="6" l="1"/>
  <c r="CP92" i="6" s="1"/>
  <c r="CO93" i="6" l="1"/>
  <c r="CP93" i="6" s="1"/>
  <c r="CO94" i="6" l="1"/>
  <c r="CP94" i="6" s="1"/>
  <c r="CO95" i="6" l="1"/>
  <c r="CP95" i="6" s="1"/>
  <c r="CO96" i="6" l="1"/>
  <c r="CP96" i="6" s="1"/>
  <c r="CO97" i="6" l="1"/>
  <c r="CP97" i="6" s="1"/>
  <c r="CO98" i="6" l="1"/>
  <c r="CP98" i="6" s="1"/>
  <c r="CO99" i="6" l="1"/>
  <c r="CP99" i="6" s="1"/>
  <c r="CO100" i="6" l="1"/>
  <c r="CP100" i="6" s="1"/>
  <c r="CO101" i="6" l="1"/>
  <c r="CP101" i="6" s="1"/>
  <c r="CO102" i="6" l="1"/>
  <c r="CP102" i="6" s="1"/>
  <c r="CO103" i="6" l="1"/>
  <c r="CP103" i="6" s="1"/>
  <c r="CO104" i="6" l="1"/>
  <c r="CP104" i="6" s="1"/>
  <c r="CO105" i="6" l="1"/>
  <c r="CP105" i="6" s="1"/>
  <c r="CO106" i="6" l="1"/>
  <c r="CP106" i="6" s="1"/>
  <c r="CO107" i="6" l="1"/>
  <c r="CP107" i="6" s="1"/>
  <c r="CO108" i="6" l="1"/>
  <c r="CP108" i="6" s="1"/>
  <c r="CO109" i="6" l="1"/>
  <c r="CP109" i="6" s="1"/>
  <c r="CO110" i="6" l="1"/>
  <c r="CP110" i="6" s="1"/>
  <c r="CO111" i="6" l="1"/>
  <c r="CP111" i="6" s="1"/>
  <c r="CO112" i="6" l="1"/>
  <c r="CP112" i="6" s="1"/>
  <c r="CO113" i="6" l="1"/>
  <c r="CP113" i="6" s="1"/>
  <c r="CO114" i="6" l="1"/>
  <c r="CP114" i="6" s="1"/>
  <c r="CO115" i="6" l="1"/>
  <c r="CP115" i="6" s="1"/>
  <c r="CO116" i="6" l="1"/>
  <c r="CP116" i="6" s="1"/>
  <c r="CO117" i="6" l="1"/>
  <c r="CP117" i="6" s="1"/>
  <c r="CO118" i="6" l="1"/>
  <c r="CP118" i="6" s="1"/>
  <c r="CO119" i="6" l="1"/>
  <c r="CP119" i="6" s="1"/>
  <c r="CO120" i="6" l="1"/>
  <c r="CP120" i="6" s="1"/>
  <c r="CO121" i="6" l="1"/>
  <c r="CP121" i="6" s="1"/>
  <c r="CO122" i="6" l="1"/>
  <c r="CP122" i="6" s="1"/>
  <c r="CO123" i="6" l="1"/>
  <c r="CP123" i="6" s="1"/>
  <c r="CO124" i="6" l="1"/>
  <c r="CP124" i="6" s="1"/>
  <c r="CO125" i="6" l="1"/>
  <c r="CP125" i="6" s="1"/>
  <c r="CO126" i="6" l="1"/>
  <c r="CP126" i="6" s="1"/>
  <c r="CO127" i="6" l="1"/>
  <c r="CP127" i="6" s="1"/>
  <c r="CO128" i="6" l="1"/>
  <c r="CP128" i="6" s="1"/>
  <c r="CO129" i="6" l="1"/>
  <c r="CP129" i="6" s="1"/>
  <c r="CO130" i="6" l="1"/>
  <c r="CP130" i="6" s="1"/>
  <c r="CO131" i="6" l="1"/>
  <c r="CP131" i="6" s="1"/>
  <c r="CO132" i="6" l="1"/>
  <c r="CP132" i="6" s="1"/>
  <c r="CO133" i="6" l="1"/>
  <c r="CP133" i="6" s="1"/>
  <c r="CO134" i="6" l="1"/>
  <c r="CP134" i="6" s="1"/>
  <c r="CO135" i="6" l="1"/>
  <c r="CP135" i="6" s="1"/>
  <c r="CO136" i="6" l="1"/>
  <c r="CP136" i="6" s="1"/>
  <c r="CO137" i="6" l="1"/>
  <c r="CP137" i="6" s="1"/>
  <c r="CO138" i="6" l="1"/>
  <c r="CP138" i="6" s="1"/>
  <c r="CO139" i="6" l="1"/>
  <c r="CP139" i="6" s="1"/>
  <c r="CO140" i="6" l="1"/>
  <c r="CP140" i="6" s="1"/>
  <c r="CO141" i="6" l="1"/>
  <c r="CP141" i="6" s="1"/>
  <c r="CO142" i="6" l="1"/>
  <c r="CP142" i="6" s="1"/>
  <c r="CO143" i="6" l="1"/>
  <c r="CP143" i="6" s="1"/>
  <c r="CO144" i="6" l="1"/>
  <c r="CP144" i="6" s="1"/>
  <c r="CO145" i="6" l="1"/>
  <c r="CP145" i="6" s="1"/>
  <c r="CO146" i="6" l="1"/>
  <c r="CP146" i="6" s="1"/>
  <c r="CO147" i="6" l="1"/>
  <c r="CP147" i="6" s="1"/>
  <c r="CO148" i="6" l="1"/>
  <c r="CP148" i="6" s="1"/>
  <c r="CO149" i="6" l="1"/>
  <c r="CP149" i="6" s="1"/>
  <c r="CO150" i="6" l="1"/>
  <c r="CP150" i="6" s="1"/>
  <c r="CO151" i="6" l="1"/>
  <c r="CP151" i="6" s="1"/>
  <c r="CO152" i="6" l="1"/>
  <c r="CP152" i="6" s="1"/>
  <c r="CO153" i="6" l="1"/>
  <c r="CP153" i="6" s="1"/>
  <c r="CO154" i="6" l="1"/>
  <c r="CP154" i="6" s="1"/>
  <c r="CO155" i="6" l="1"/>
  <c r="CP155" i="6" s="1"/>
  <c r="CO156" i="6" l="1"/>
  <c r="CP156" i="6" s="1"/>
  <c r="CO157" i="6" l="1"/>
  <c r="CP157" i="6" s="1"/>
  <c r="CO158" i="6" l="1"/>
  <c r="CP158" i="6" s="1"/>
  <c r="CO159" i="6" l="1"/>
  <c r="CP159" i="6" s="1"/>
  <c r="CO160" i="6" l="1"/>
  <c r="CP160" i="6" s="1"/>
  <c r="CO161" i="6" l="1"/>
  <c r="CP161" i="6" s="1"/>
  <c r="CO162" i="6" l="1"/>
  <c r="CP162" i="6" s="1"/>
  <c r="CO163" i="6" l="1"/>
  <c r="CP163" i="6" s="1"/>
  <c r="CO164" i="6" l="1"/>
  <c r="CP164" i="6" s="1"/>
  <c r="CO165" i="6" l="1"/>
  <c r="CP165" i="6" s="1"/>
  <c r="CO166" i="6" l="1"/>
  <c r="CP166" i="6" s="1"/>
  <c r="CO167" i="6" l="1"/>
  <c r="CP167" i="6" s="1"/>
  <c r="CO168" i="6" l="1"/>
  <c r="CP168" i="6" s="1"/>
  <c r="CO169" i="6" l="1"/>
  <c r="CP169" i="6" s="1"/>
  <c r="CO170" i="6" l="1"/>
  <c r="CP170" i="6" s="1"/>
  <c r="CO171" i="6" l="1"/>
  <c r="CP171" i="6" s="1"/>
  <c r="CO172" i="6" l="1"/>
  <c r="CP172" i="6" s="1"/>
  <c r="CO173" i="6" l="1"/>
  <c r="CP173" i="6" s="1"/>
  <c r="CO174" i="6" l="1"/>
  <c r="CP174" i="6" s="1"/>
  <c r="CO175" i="6" l="1"/>
  <c r="CP175" i="6" s="1"/>
  <c r="CO176" i="6" l="1"/>
  <c r="CP176" i="6" s="1"/>
  <c r="CO177" i="6" l="1"/>
  <c r="CP177" i="6" s="1"/>
  <c r="CO178" i="6" l="1"/>
  <c r="CP178" i="6" s="1"/>
  <c r="CO179" i="6" l="1"/>
  <c r="CP179" i="6" s="1"/>
  <c r="CO180" i="6" l="1"/>
  <c r="CP180" i="6" s="1"/>
  <c r="CO181" i="6" l="1"/>
  <c r="CP181" i="6" s="1"/>
  <c r="CO182" i="6" l="1"/>
  <c r="CP182" i="6" s="1"/>
  <c r="CO183" i="6" l="1"/>
  <c r="CP183" i="6" s="1"/>
  <c r="CO184" i="6" l="1"/>
  <c r="CP184" i="6" s="1"/>
  <c r="CO185" i="6" l="1"/>
  <c r="CP185" i="6" s="1"/>
  <c r="CO186" i="6" l="1"/>
  <c r="CP186" i="6" s="1"/>
  <c r="CO187" i="6" l="1"/>
  <c r="CP187" i="6" s="1"/>
  <c r="CO188" i="6" l="1"/>
  <c r="CP188" i="6" s="1"/>
  <c r="CO189" i="6" l="1"/>
  <c r="CP189" i="6" s="1"/>
  <c r="CO190" i="6" l="1"/>
  <c r="CP190" i="6" s="1"/>
  <c r="CO191" i="6" l="1"/>
  <c r="CP191" i="6" s="1"/>
  <c r="CO192" i="6" l="1"/>
  <c r="CP192" i="6" s="1"/>
  <c r="CO193" i="6" l="1"/>
  <c r="CP193" i="6" s="1"/>
  <c r="CO194" i="6" l="1"/>
  <c r="CP194" i="6" s="1"/>
  <c r="CO195" i="6" l="1"/>
  <c r="CP195" i="6" s="1"/>
  <c r="CO196" i="6" l="1"/>
  <c r="CP196" i="6" s="1"/>
  <c r="CO197" i="6" l="1"/>
  <c r="CP197" i="6" s="1"/>
  <c r="CO198" i="6" l="1"/>
  <c r="CP198" i="6" s="1"/>
  <c r="CO199" i="6" l="1"/>
  <c r="CP199" i="6" s="1"/>
  <c r="CO200" i="6" l="1"/>
  <c r="CP200" i="6" s="1"/>
  <c r="CO201" i="6" l="1"/>
  <c r="CP201" i="6" s="1"/>
  <c r="CO202" i="6" l="1"/>
  <c r="CP202" i="6" s="1"/>
  <c r="CO203" i="6" l="1"/>
  <c r="CP203" i="6" s="1"/>
  <c r="CO204" i="6" l="1"/>
  <c r="CP204" i="6" s="1"/>
  <c r="CO205" i="6" l="1"/>
  <c r="CP205" i="6" s="1"/>
  <c r="CO206" i="6" l="1"/>
  <c r="CP206" i="6" s="1"/>
  <c r="CO207" i="6" l="1"/>
  <c r="CP207" i="6" s="1"/>
  <c r="CO208" i="6" l="1"/>
  <c r="CP208" i="6" s="1"/>
  <c r="CO209" i="6" l="1"/>
  <c r="CP209" i="6" s="1"/>
  <c r="CO210" i="6" l="1"/>
  <c r="CP210" i="6" s="1"/>
  <c r="CO211" i="6" l="1"/>
  <c r="CP211" i="6" s="1"/>
  <c r="CO212" i="6" l="1"/>
  <c r="CP212" i="6" s="1"/>
  <c r="CO213" i="6" l="1"/>
  <c r="CP213" i="6" s="1"/>
  <c r="CO214" i="6" l="1"/>
  <c r="CP214" i="6" s="1"/>
  <c r="CO215" i="6" l="1"/>
  <c r="CP215" i="6" s="1"/>
  <c r="CO216" i="6" l="1"/>
  <c r="CP216" i="6" s="1"/>
  <c r="CO217" i="6" l="1"/>
  <c r="CP217" i="6" s="1"/>
  <c r="CO218" i="6" l="1"/>
  <c r="CP218" i="6" s="1"/>
  <c r="CO219" i="6" l="1"/>
  <c r="CP219" i="6" s="1"/>
  <c r="CO220" i="6" l="1"/>
  <c r="CP220" i="6" s="1"/>
  <c r="CO221" i="6" l="1"/>
  <c r="CP221" i="6" s="1"/>
  <c r="CO222" i="6" l="1"/>
  <c r="CP222" i="6" s="1"/>
  <c r="CO223" i="6" l="1"/>
  <c r="CP223" i="6" s="1"/>
  <c r="CO224" i="6" l="1"/>
  <c r="CP224" i="6" s="1"/>
  <c r="CO225" i="6" l="1"/>
  <c r="CP225" i="6" s="1"/>
  <c r="CO226" i="6" l="1"/>
  <c r="CP226" i="6" s="1"/>
  <c r="CO227" i="6" l="1"/>
  <c r="CP227" i="6" s="1"/>
  <c r="CO228" i="6" l="1"/>
  <c r="CP228" i="6" s="1"/>
  <c r="CO229" i="6" l="1"/>
  <c r="CP229" i="6" s="1"/>
  <c r="CO230" i="6" l="1"/>
  <c r="CP230" i="6" s="1"/>
  <c r="CO231" i="6" l="1"/>
  <c r="CP231" i="6" s="1"/>
  <c r="CO232" i="6" l="1"/>
  <c r="CP232" i="6" s="1"/>
  <c r="CO233" i="6" l="1"/>
  <c r="CP233" i="6" s="1"/>
  <c r="CO234" i="6" l="1"/>
  <c r="CP234" i="6" s="1"/>
  <c r="CO235" i="6" l="1"/>
  <c r="CP235" i="6" s="1"/>
  <c r="CO236" i="6" l="1"/>
  <c r="CP236" i="6" s="1"/>
  <c r="CO237" i="6" l="1"/>
  <c r="CP237" i="6" s="1"/>
  <c r="CO238" i="6" l="1"/>
  <c r="CP238" i="6" s="1"/>
  <c r="CO239" i="6" l="1"/>
  <c r="CP239" i="6" s="1"/>
  <c r="CO240" i="6" l="1"/>
  <c r="CP240" i="6" s="1"/>
  <c r="CO241" i="6" l="1"/>
  <c r="CP241" i="6" s="1"/>
  <c r="CO242" i="6" l="1"/>
  <c r="CP242" i="6" s="1"/>
  <c r="CO243" i="6" l="1"/>
  <c r="CP243" i="6" s="1"/>
  <c r="CO244" i="6" l="1"/>
  <c r="CP244" i="6" s="1"/>
  <c r="CO245" i="6" l="1"/>
  <c r="CP245" i="6" s="1"/>
  <c r="CO246" i="6" l="1"/>
  <c r="CP246" i="6" s="1"/>
  <c r="CO247" i="6" l="1"/>
  <c r="CP247" i="6" s="1"/>
  <c r="CO248" i="6" l="1"/>
  <c r="CP248" i="6" s="1"/>
  <c r="CO249" i="6" l="1"/>
  <c r="CP249" i="6" s="1"/>
  <c r="CO250" i="6" l="1"/>
  <c r="CP250" i="6" s="1"/>
  <c r="CO251" i="6" l="1"/>
  <c r="CP251" i="6" s="1"/>
  <c r="CO252" i="6" l="1"/>
  <c r="CP252" i="6" s="1"/>
  <c r="CO253" i="6" l="1"/>
  <c r="CP253" i="6" s="1"/>
  <c r="CO254" i="6" l="1"/>
  <c r="CP254" i="6" s="1"/>
  <c r="CO255" i="6" l="1"/>
  <c r="CP255" i="6" s="1"/>
  <c r="CO256" i="6" l="1"/>
  <c r="CP256" i="6" s="1"/>
  <c r="CO257" i="6" l="1"/>
  <c r="CP257" i="6" s="1"/>
  <c r="CO258" i="6" l="1"/>
  <c r="CP258" i="6" s="1"/>
  <c r="CO259" i="6" l="1"/>
  <c r="CP259" i="6" s="1"/>
  <c r="CO260" i="6" l="1"/>
  <c r="CP260" i="6" s="1"/>
  <c r="CO261" i="6" l="1"/>
  <c r="CP261" i="6" s="1"/>
  <c r="CO262" i="6" l="1"/>
  <c r="CP262" i="6" s="1"/>
  <c r="CO263" i="6" l="1"/>
  <c r="CP263" i="6" s="1"/>
  <c r="CO264" i="6" l="1"/>
  <c r="CP264" i="6" s="1"/>
  <c r="CO265" i="6" l="1"/>
  <c r="CP265" i="6" s="1"/>
  <c r="CO266" i="6" l="1"/>
  <c r="CP266" i="6" s="1"/>
  <c r="CO267" i="6" l="1"/>
  <c r="CP267" i="6" s="1"/>
  <c r="CO268" i="6" l="1"/>
  <c r="CP268" i="6" s="1"/>
  <c r="CO269" i="6" l="1"/>
  <c r="CP269" i="6" s="1"/>
  <c r="CO270" i="6" l="1"/>
  <c r="CP270" i="6" s="1"/>
  <c r="CO271" i="6" l="1"/>
  <c r="CP271" i="6" s="1"/>
  <c r="CO272" i="6" l="1"/>
  <c r="CP272" i="6" s="1"/>
  <c r="CO273" i="6" l="1"/>
  <c r="CP273" i="6" s="1"/>
  <c r="CO274" i="6" l="1"/>
  <c r="CP274" i="6" s="1"/>
  <c r="CO275" i="6" l="1"/>
  <c r="CP275" i="6" s="1"/>
  <c r="CO276" i="6" l="1"/>
  <c r="CP276" i="6" s="1"/>
  <c r="CO277" i="6" l="1"/>
  <c r="CP277" i="6" s="1"/>
  <c r="CO278" i="6" l="1"/>
  <c r="CP278" i="6" s="1"/>
  <c r="CO279" i="6" l="1"/>
  <c r="CP279" i="6" s="1"/>
  <c r="CO280" i="6" l="1"/>
  <c r="CP280" i="6" s="1"/>
  <c r="CO281" i="6" l="1"/>
  <c r="CP281" i="6" s="1"/>
  <c r="CO282" i="6" l="1"/>
  <c r="CP282" i="6" s="1"/>
  <c r="CO283" i="6" l="1"/>
  <c r="CP283" i="6" s="1"/>
  <c r="CO284" i="6" l="1"/>
  <c r="CP284" i="6" s="1"/>
  <c r="CO285" i="6" l="1"/>
  <c r="CP285" i="6" s="1"/>
  <c r="CO286" i="6" l="1"/>
  <c r="CP286" i="6" s="1"/>
  <c r="CO287" i="6" l="1"/>
  <c r="CP287" i="6" s="1"/>
  <c r="CO288" i="6" l="1"/>
  <c r="CP288" i="6" s="1"/>
  <c r="CO289" i="6" l="1"/>
  <c r="CP289" i="6" s="1"/>
  <c r="CO290" i="6" l="1"/>
  <c r="CP290" i="6" s="1"/>
  <c r="CO291" i="6" l="1"/>
  <c r="CP291" i="6" s="1"/>
  <c r="CO292" i="6" l="1"/>
  <c r="CP292" i="6" s="1"/>
  <c r="CO293" i="6" l="1"/>
  <c r="CP293" i="6" s="1"/>
  <c r="CO294" i="6" l="1"/>
  <c r="CP294" i="6" s="1"/>
  <c r="CO295" i="6" l="1"/>
  <c r="CP295" i="6" s="1"/>
  <c r="CO296" i="6" l="1"/>
  <c r="CP296" i="6" s="1"/>
  <c r="CO297" i="6" l="1"/>
  <c r="CP297" i="6" s="1"/>
  <c r="CO298" i="6" l="1"/>
  <c r="CP298" i="6" s="1"/>
  <c r="CO299" i="6" l="1"/>
  <c r="CP299" i="6" s="1"/>
  <c r="CO300" i="6" l="1"/>
  <c r="CP300" i="6" s="1"/>
  <c r="CO301" i="6" l="1"/>
  <c r="CP301" i="6" s="1"/>
  <c r="CO302" i="6" l="1"/>
  <c r="CP302" i="6" s="1"/>
  <c r="CO303" i="6" l="1"/>
  <c r="CP303" i="6" s="1"/>
  <c r="CO304" i="6" l="1"/>
  <c r="CP304" i="6" s="1"/>
  <c r="CO305" i="6" l="1"/>
  <c r="CP305" i="6" s="1"/>
  <c r="CO306" i="6" l="1"/>
  <c r="CP306" i="6" s="1"/>
  <c r="CO307" i="6" l="1"/>
  <c r="CP307" i="6" s="1"/>
  <c r="CO308" i="6" l="1"/>
  <c r="CP308" i="6" s="1"/>
  <c r="CO309" i="6" l="1"/>
  <c r="CP309" i="6" s="1"/>
  <c r="CO310" i="6" l="1"/>
  <c r="CP310" i="6" s="1"/>
  <c r="CO311" i="6" l="1"/>
  <c r="CP311" i="6" s="1"/>
  <c r="CO312" i="6" l="1"/>
  <c r="CP312" i="6" s="1"/>
  <c r="CO313" i="6" l="1"/>
  <c r="CP313" i="6" s="1"/>
  <c r="CO314" i="6" l="1"/>
  <c r="CP314" i="6" s="1"/>
  <c r="CO315" i="6" l="1"/>
  <c r="CP315" i="6" s="1"/>
  <c r="CO316" i="6" l="1"/>
  <c r="CP316" i="6" s="1"/>
  <c r="CO317" i="6" l="1"/>
  <c r="CP317" i="6" s="1"/>
  <c r="CO318" i="6" l="1"/>
  <c r="CP318" i="6" s="1"/>
  <c r="CO319" i="6" l="1"/>
  <c r="CP319" i="6" s="1"/>
  <c r="CO320" i="6" l="1"/>
  <c r="CP320" i="6" s="1"/>
  <c r="CO321" i="6" l="1"/>
  <c r="CP321" i="6" s="1"/>
  <c r="CO322" i="6" l="1"/>
  <c r="CP322" i="6" s="1"/>
  <c r="CO323" i="6" l="1"/>
  <c r="CP323" i="6" s="1"/>
  <c r="CO324" i="6" l="1"/>
  <c r="CP324" i="6" s="1"/>
  <c r="CO325" i="6" l="1"/>
  <c r="CP325" i="6" s="1"/>
  <c r="CO326" i="6" l="1"/>
  <c r="CP326" i="6" s="1"/>
  <c r="CO327" i="6" l="1"/>
  <c r="CP327" i="6" s="1"/>
  <c r="CO328" i="6" l="1"/>
  <c r="CP328" i="6" s="1"/>
  <c r="CO329" i="6" l="1"/>
  <c r="CP329" i="6" s="1"/>
  <c r="CO330" i="6" l="1"/>
  <c r="CP330" i="6" s="1"/>
  <c r="CO331" i="6" l="1"/>
  <c r="CP331" i="6" s="1"/>
  <c r="CO332" i="6" l="1"/>
  <c r="CP332" i="6" s="1"/>
  <c r="CO333" i="6" l="1"/>
  <c r="CP333" i="6" s="1"/>
  <c r="CO334" i="6" l="1"/>
  <c r="CP334" i="6" s="1"/>
  <c r="CO335" i="6" l="1"/>
  <c r="CP335" i="6" s="1"/>
  <c r="CO336" i="6" l="1"/>
  <c r="CP336" i="6" s="1"/>
  <c r="CO337" i="6" l="1"/>
  <c r="CP337" i="6" s="1"/>
  <c r="CO338" i="6" l="1"/>
  <c r="CP338" i="6" s="1"/>
  <c r="CO339" i="6" l="1"/>
  <c r="CP339" i="6" s="1"/>
  <c r="CO340" i="6" l="1"/>
  <c r="CP340" i="6" s="1"/>
  <c r="CO341" i="6" l="1"/>
  <c r="CP341" i="6" s="1"/>
  <c r="CO342" i="6" l="1"/>
  <c r="CP342" i="6" s="1"/>
  <c r="CO343" i="6" l="1"/>
  <c r="CP343" i="6" s="1"/>
  <c r="CO344" i="6" l="1"/>
  <c r="CP344" i="6" s="1"/>
  <c r="CO345" i="6" l="1"/>
  <c r="CP345" i="6" s="1"/>
  <c r="CO346" i="6" l="1"/>
  <c r="CP346" i="6" s="1"/>
  <c r="CO347" i="6" l="1"/>
  <c r="CP347" i="6" s="1"/>
  <c r="CO348" i="6" l="1"/>
  <c r="CP348" i="6" s="1"/>
  <c r="CO349" i="6" l="1"/>
  <c r="CP349" i="6" s="1"/>
  <c r="CO350" i="6" l="1"/>
  <c r="CP350" i="6" s="1"/>
  <c r="CO351" i="6" l="1"/>
  <c r="CP351" i="6" s="1"/>
  <c r="CO352" i="6" l="1"/>
  <c r="CP352" i="6" s="1"/>
  <c r="CO353" i="6" l="1"/>
  <c r="CP353" i="6" s="1"/>
  <c r="CO354" i="6" l="1"/>
  <c r="CP354" i="6" s="1"/>
  <c r="CO355" i="6" l="1"/>
  <c r="CP355" i="6" s="1"/>
  <c r="CO356" i="6" l="1"/>
  <c r="CP356" i="6" s="1"/>
  <c r="CO357" i="6" l="1"/>
  <c r="CP357" i="6" s="1"/>
  <c r="CO358" i="6" l="1"/>
  <c r="CP358" i="6" s="1"/>
  <c r="CO359" i="6" l="1"/>
  <c r="CP359" i="6" s="1"/>
  <c r="CO360" i="6" l="1"/>
  <c r="CP360" i="6" s="1"/>
  <c r="CO361" i="6" l="1"/>
  <c r="CP361" i="6" s="1"/>
  <c r="CO362" i="6" l="1"/>
  <c r="CP362" i="6" s="1"/>
  <c r="CO363" i="6" l="1"/>
  <c r="CP363" i="6" s="1"/>
  <c r="CO364" i="6" l="1"/>
  <c r="CP364" i="6" s="1"/>
  <c r="CO365" i="6" l="1"/>
  <c r="CP365" i="6" s="1"/>
  <c r="CO366" i="6" l="1"/>
  <c r="CP366" i="6" s="1"/>
  <c r="CO367" i="6" l="1"/>
  <c r="CP367" i="6" s="1"/>
  <c r="CO368" i="6" l="1"/>
  <c r="CP368" i="6" s="1"/>
  <c r="CO369" i="6" l="1"/>
  <c r="CP369" i="6" s="1"/>
  <c r="CO370" i="6" l="1"/>
  <c r="CP370" i="6" s="1"/>
  <c r="CO371" i="6" l="1"/>
  <c r="CP371" i="6" s="1"/>
  <c r="CO372" i="6" l="1"/>
  <c r="CP372" i="6" s="1"/>
  <c r="CO373" i="6" l="1"/>
  <c r="CP373" i="6" s="1"/>
  <c r="CO374" i="6" l="1"/>
  <c r="CP374" i="6" s="1"/>
  <c r="CO375" i="6" l="1"/>
  <c r="CP375" i="6" s="1"/>
  <c r="CO376" i="6" l="1"/>
  <c r="CP376" i="6" s="1"/>
  <c r="CO377" i="6" l="1"/>
  <c r="CP377" i="6" s="1"/>
  <c r="CO378" i="6" l="1"/>
  <c r="CP378" i="6" s="1"/>
  <c r="CO379" i="6" l="1"/>
  <c r="CP379" i="6" s="1"/>
  <c r="CO380" i="6" l="1"/>
  <c r="CP380" i="6" s="1"/>
  <c r="CO381" i="6" l="1"/>
  <c r="CP381" i="6" s="1"/>
  <c r="CO382" i="6" l="1"/>
  <c r="CP382" i="6" s="1"/>
  <c r="CO383" i="6" l="1"/>
  <c r="CP383" i="6" s="1"/>
  <c r="CO384" i="6" l="1"/>
  <c r="CP384" i="6" s="1"/>
  <c r="CO385" i="6" l="1"/>
  <c r="CP385" i="6" s="1"/>
  <c r="CO386" i="6" l="1"/>
  <c r="CP386" i="6" s="1"/>
  <c r="CO387" i="6" l="1"/>
  <c r="CP387" i="6" s="1"/>
  <c r="CO388" i="6" l="1"/>
  <c r="CP388" i="6" s="1"/>
  <c r="CO389" i="6" l="1"/>
  <c r="CP389" i="6" s="1"/>
  <c r="CO390" i="6" l="1"/>
  <c r="CP390" i="6" s="1"/>
  <c r="CO391" i="6" l="1"/>
  <c r="CP391" i="6" s="1"/>
  <c r="CO392" i="6" l="1"/>
  <c r="CP392" i="6" s="1"/>
  <c r="CO393" i="6" l="1"/>
  <c r="CP393" i="6" s="1"/>
  <c r="CO394" i="6" l="1"/>
  <c r="CP394" i="6" s="1"/>
  <c r="CO395" i="6" l="1"/>
  <c r="CP395" i="6" s="1"/>
  <c r="CO396" i="6" l="1"/>
  <c r="CP396" i="6" s="1"/>
  <c r="CO397" i="6" l="1"/>
  <c r="CP397" i="6" s="1"/>
  <c r="CO398" i="6" l="1"/>
  <c r="CP398" i="6" s="1"/>
  <c r="CO399" i="6" l="1"/>
  <c r="CP399" i="6" s="1"/>
  <c r="CO400" i="6" l="1"/>
  <c r="CP400" i="6" s="1"/>
  <c r="CO401" i="6" l="1"/>
  <c r="CP401" i="6" s="1"/>
  <c r="CO402" i="6" l="1"/>
  <c r="CP402" i="6" s="1"/>
  <c r="CO403" i="6" l="1"/>
  <c r="CP403" i="6" s="1"/>
  <c r="CO404" i="6" l="1"/>
  <c r="CP404" i="6" s="1"/>
  <c r="CO405" i="6" l="1"/>
  <c r="CP405" i="6" s="1"/>
  <c r="CO406" i="6" l="1"/>
  <c r="CP406" i="6" s="1"/>
  <c r="CO407" i="6" l="1"/>
  <c r="CP407" i="6" s="1"/>
  <c r="CO408" i="6" l="1"/>
  <c r="CP408" i="6" s="1"/>
  <c r="CO409" i="6" l="1"/>
  <c r="CP409" i="6" s="1"/>
  <c r="CO410" i="6" l="1"/>
  <c r="CP410" i="6" s="1"/>
  <c r="CO411" i="6" l="1"/>
  <c r="CP411" i="6" s="1"/>
  <c r="CO412" i="6" l="1"/>
  <c r="CP412" i="6" s="1"/>
  <c r="CO413" i="6" l="1"/>
  <c r="CP413" i="6" s="1"/>
  <c r="CO414" i="6" l="1"/>
  <c r="CP414" i="6" s="1"/>
  <c r="CO415" i="6" l="1"/>
  <c r="CP415" i="6" s="1"/>
  <c r="CO416" i="6" l="1"/>
  <c r="CP416" i="6" s="1"/>
  <c r="CO417" i="6" l="1"/>
  <c r="CP417" i="6" s="1"/>
  <c r="CO418" i="6" l="1"/>
  <c r="CP418" i="6" s="1"/>
  <c r="CO419" i="6" l="1"/>
  <c r="CP419" i="6" s="1"/>
  <c r="CO420" i="6" l="1"/>
  <c r="CP420" i="6" s="1"/>
  <c r="CO421" i="6" l="1"/>
  <c r="CP421" i="6" s="1"/>
  <c r="CO422" i="6" l="1"/>
  <c r="CP422" i="6" s="1"/>
  <c r="CO423" i="6" l="1"/>
  <c r="CP423" i="6" s="1"/>
  <c r="CO424" i="6" l="1"/>
  <c r="CP424" i="6" s="1"/>
  <c r="CO425" i="6" l="1"/>
  <c r="CP425" i="6" s="1"/>
  <c r="CO426" i="6" l="1"/>
  <c r="CP426" i="6" s="1"/>
  <c r="CO427" i="6" l="1"/>
  <c r="CP427" i="6" s="1"/>
  <c r="CO428" i="6" l="1"/>
  <c r="CP428" i="6" s="1"/>
  <c r="CO429" i="6" l="1"/>
  <c r="CP429" i="6" s="1"/>
  <c r="CO430" i="6" l="1"/>
  <c r="CP430" i="6" s="1"/>
  <c r="CO431" i="6" l="1"/>
  <c r="CP431" i="6" s="1"/>
  <c r="CO432" i="6" l="1"/>
  <c r="CP432" i="6" s="1"/>
  <c r="CO433" i="6" l="1"/>
  <c r="CP433" i="6" s="1"/>
  <c r="CO434" i="6" l="1"/>
  <c r="CP434" i="6" s="1"/>
  <c r="CO435" i="6" l="1"/>
  <c r="CP435" i="6" s="1"/>
  <c r="CO436" i="6" l="1"/>
  <c r="CP436" i="6" s="1"/>
  <c r="CO437" i="6" l="1"/>
  <c r="CP437" i="6" s="1"/>
  <c r="CO438" i="6" l="1"/>
  <c r="CP438" i="6" s="1"/>
  <c r="CO439" i="6" l="1"/>
  <c r="CP439" i="6" s="1"/>
  <c r="CO440" i="6" l="1"/>
  <c r="CP440" i="6" s="1"/>
  <c r="CO441" i="6" l="1"/>
  <c r="CP441" i="6" s="1"/>
  <c r="CO442" i="6" l="1"/>
  <c r="CP442" i="6" s="1"/>
  <c r="CO443" i="6" l="1"/>
  <c r="CP443" i="6" s="1"/>
  <c r="CO444" i="6" l="1"/>
  <c r="CP444" i="6" s="1"/>
  <c r="CO445" i="6" l="1"/>
  <c r="CP445" i="6" s="1"/>
  <c r="CO446" i="6" l="1"/>
  <c r="CP446" i="6" s="1"/>
  <c r="CO447" i="6" l="1"/>
  <c r="CP447" i="6" s="1"/>
  <c r="CO448" i="6" l="1"/>
  <c r="CP448" i="6" s="1"/>
  <c r="CO449" i="6" l="1"/>
  <c r="CP449" i="6" s="1"/>
  <c r="CO450" i="6" l="1"/>
  <c r="CP450" i="6" s="1"/>
  <c r="CO451" i="6" l="1"/>
  <c r="CP451" i="6" s="1"/>
  <c r="CO452" i="6" l="1"/>
  <c r="CP452" i="6" s="1"/>
  <c r="CO453" i="6" l="1"/>
  <c r="CP453" i="6" s="1"/>
  <c r="CO454" i="6" l="1"/>
  <c r="CP454" i="6" s="1"/>
  <c r="CO455" i="6" l="1"/>
  <c r="CP455" i="6" s="1"/>
  <c r="CO456" i="6" l="1"/>
  <c r="CP456" i="6" s="1"/>
  <c r="CO457" i="6" l="1"/>
  <c r="CP457" i="6" s="1"/>
  <c r="CO458" i="6" l="1"/>
  <c r="CP458" i="6" s="1"/>
  <c r="CO459" i="6" l="1"/>
  <c r="CP459" i="6" s="1"/>
  <c r="CO460" i="6" l="1"/>
  <c r="CP460" i="6" s="1"/>
  <c r="CO461" i="6" l="1"/>
  <c r="CP461" i="6" s="1"/>
  <c r="CO462" i="6" l="1"/>
  <c r="CP462" i="6" s="1"/>
  <c r="CO463" i="6" l="1"/>
  <c r="CP463" i="6" s="1"/>
  <c r="CO464" i="6" l="1"/>
  <c r="CP464" i="6" s="1"/>
  <c r="CO465" i="6" l="1"/>
  <c r="CP465" i="6" s="1"/>
  <c r="CO466" i="6" l="1"/>
  <c r="CP466" i="6" s="1"/>
  <c r="CO467" i="6" l="1"/>
  <c r="CP467" i="6" s="1"/>
  <c r="CO468" i="6" l="1"/>
  <c r="CP468" i="6" s="1"/>
  <c r="CO469" i="6" l="1"/>
  <c r="CP469" i="6" s="1"/>
  <c r="CO470" i="6" l="1"/>
  <c r="CP470" i="6" s="1"/>
  <c r="CO471" i="6" l="1"/>
  <c r="CP471" i="6" s="1"/>
  <c r="CO472" i="6" l="1"/>
  <c r="CP472" i="6" s="1"/>
  <c r="CO473" i="6" l="1"/>
  <c r="CP473" i="6" s="1"/>
  <c r="CO474" i="6" l="1"/>
  <c r="CP474" i="6" s="1"/>
  <c r="CO475" i="6" l="1"/>
  <c r="CP475" i="6" s="1"/>
  <c r="CO476" i="6" l="1"/>
  <c r="CP476" i="6" s="1"/>
  <c r="CO477" i="6" l="1"/>
  <c r="CP477" i="6" s="1"/>
  <c r="CO478" i="6" l="1"/>
  <c r="CP478" i="6" s="1"/>
  <c r="CO479" i="6" l="1"/>
  <c r="CP479" i="6" s="1"/>
  <c r="CO480" i="6" l="1"/>
  <c r="CP480" i="6" s="1"/>
  <c r="CO481" i="6" l="1"/>
  <c r="CP481" i="6" s="1"/>
  <c r="CO482" i="6" l="1"/>
  <c r="CP482" i="6" s="1"/>
  <c r="CO483" i="6" l="1"/>
  <c r="CP483" i="6" s="1"/>
  <c r="CO484" i="6" l="1"/>
  <c r="CP484" i="6" s="1"/>
  <c r="CO485" i="6" l="1"/>
  <c r="CP485" i="6" s="1"/>
  <c r="CO486" i="6" l="1"/>
  <c r="CP486" i="6" s="1"/>
  <c r="CO487" i="6" l="1"/>
  <c r="CP487" i="6" s="1"/>
  <c r="CO488" i="6" l="1"/>
  <c r="CP488" i="6" s="1"/>
  <c r="CO489" i="6" l="1"/>
  <c r="CP489" i="6" s="1"/>
  <c r="CO490" i="6" l="1"/>
  <c r="CP490" i="6" s="1"/>
  <c r="CO491" i="6" l="1"/>
  <c r="CP491" i="6" s="1"/>
  <c r="CO492" i="6" l="1"/>
  <c r="CP492" i="6" s="1"/>
  <c r="CO493" i="6" l="1"/>
  <c r="CP493" i="6" s="1"/>
  <c r="CO494" i="6" l="1"/>
  <c r="CP494" i="6" s="1"/>
  <c r="CO495" i="6" l="1"/>
  <c r="CP495" i="6" s="1"/>
  <c r="CO496" i="6" l="1"/>
  <c r="CP496" i="6" s="1"/>
  <c r="CO497" i="6" l="1"/>
  <c r="CP497" i="6" s="1"/>
  <c r="CO498" i="6" l="1"/>
  <c r="CP498" i="6" s="1"/>
  <c r="CO499" i="6" l="1"/>
  <c r="CP499" i="6" s="1"/>
  <c r="CO500" i="6" l="1"/>
  <c r="CP500" i="6" s="1"/>
  <c r="CO501" i="6" l="1"/>
  <c r="CP501" i="6" s="1"/>
  <c r="CO502" i="6" l="1"/>
  <c r="CP502" i="6" s="1"/>
  <c r="CO503" i="6" l="1"/>
  <c r="CP503" i="6" s="1"/>
  <c r="CO504" i="6" l="1"/>
  <c r="CP504" i="6" s="1"/>
  <c r="CO505" i="6" l="1"/>
  <c r="CP505" i="6" s="1"/>
  <c r="CO506" i="6" l="1"/>
  <c r="CP506" i="6" s="1"/>
  <c r="CO507" i="6" l="1"/>
  <c r="CP507" i="6" s="1"/>
  <c r="CO508" i="6" l="1"/>
  <c r="CP508" i="6" s="1"/>
  <c r="CO509" i="6" l="1"/>
  <c r="CP509" i="6" s="1"/>
  <c r="CO510" i="6" l="1"/>
  <c r="CP510" i="6" s="1"/>
  <c r="CO511" i="6" l="1"/>
  <c r="CP511" i="6" s="1"/>
  <c r="CO512" i="6" l="1"/>
  <c r="CP512" i="6" s="1"/>
  <c r="CO513" i="6" l="1"/>
  <c r="CP513" i="6" s="1"/>
  <c r="CO514" i="6" l="1"/>
  <c r="CP514" i="6" s="1"/>
  <c r="CO515" i="6" l="1"/>
  <c r="CP515" i="6" s="1"/>
  <c r="CO516" i="6" l="1"/>
  <c r="CP516" i="6" s="1"/>
  <c r="CO517" i="6" l="1"/>
  <c r="CP517" i="6" s="1"/>
  <c r="CO518" i="6" l="1"/>
  <c r="CP518" i="6" s="1"/>
  <c r="CO519" i="6" l="1"/>
  <c r="CP519" i="6" s="1"/>
  <c r="CO520" i="6" l="1"/>
  <c r="CP520" i="6" s="1"/>
  <c r="CO521" i="6" l="1"/>
  <c r="CP521" i="6" s="1"/>
  <c r="CO522" i="6" l="1"/>
  <c r="CP522" i="6" s="1"/>
  <c r="CO523" i="6" l="1"/>
  <c r="CP523" i="6" s="1"/>
  <c r="CO524" i="6" l="1"/>
  <c r="CP524" i="6" s="1"/>
  <c r="CO525" i="6" l="1"/>
  <c r="CP525" i="6" s="1"/>
  <c r="CO526" i="6" l="1"/>
  <c r="CP526" i="6" s="1"/>
  <c r="CO527" i="6" l="1"/>
  <c r="CP527" i="6" s="1"/>
  <c r="CO528" i="6" l="1"/>
  <c r="CP528" i="6" s="1"/>
  <c r="CO529" i="6" l="1"/>
  <c r="CP529" i="6" s="1"/>
  <c r="CO530" i="6" l="1"/>
  <c r="CP530" i="6" s="1"/>
  <c r="CO531" i="6" l="1"/>
  <c r="CP531" i="6" s="1"/>
  <c r="CO532" i="6" l="1"/>
  <c r="CP532" i="6" s="1"/>
  <c r="CO533" i="6" l="1"/>
  <c r="CP533" i="6" s="1"/>
  <c r="CO534" i="6" l="1"/>
  <c r="CP534" i="6" s="1"/>
  <c r="CO535" i="6" l="1"/>
  <c r="CP535" i="6" s="1"/>
  <c r="CO536" i="6" l="1"/>
  <c r="CP536" i="6" s="1"/>
  <c r="CO537" i="6" l="1"/>
  <c r="CP537" i="6" s="1"/>
  <c r="CO538" i="6" l="1"/>
  <c r="CP538" i="6" s="1"/>
  <c r="CO539" i="6" l="1"/>
  <c r="CP539" i="6" s="1"/>
  <c r="CO540" i="6" l="1"/>
  <c r="CP540" i="6" s="1"/>
  <c r="CO541" i="6" l="1"/>
  <c r="CP541" i="6" s="1"/>
  <c r="CO542" i="6" l="1"/>
  <c r="CP542" i="6" s="1"/>
  <c r="CO543" i="6" l="1"/>
  <c r="CP543" i="6" s="1"/>
  <c r="CO544" i="6" l="1"/>
  <c r="CP544" i="6" s="1"/>
  <c r="CO545" i="6" l="1"/>
  <c r="CP545" i="6" s="1"/>
  <c r="CO546" i="6" l="1"/>
  <c r="CP546" i="6" s="1"/>
  <c r="CO547" i="6" l="1"/>
  <c r="CP547" i="6" s="1"/>
  <c r="CO548" i="6" l="1"/>
  <c r="CP548" i="6" s="1"/>
  <c r="CO549" i="6" l="1"/>
  <c r="CP549" i="6" s="1"/>
  <c r="CO550" i="6" l="1"/>
  <c r="CP550" i="6" s="1"/>
  <c r="CO551" i="6" l="1"/>
  <c r="CP551" i="6" s="1"/>
  <c r="CO552" i="6" l="1"/>
  <c r="CP552" i="6" s="1"/>
  <c r="CO553" i="6" l="1"/>
  <c r="CP553" i="6" s="1"/>
  <c r="CO554" i="6" l="1"/>
  <c r="CP554" i="6" s="1"/>
  <c r="CO555" i="6" l="1"/>
  <c r="CP555" i="6" s="1"/>
  <c r="CO556" i="6" l="1"/>
  <c r="CP556" i="6" s="1"/>
  <c r="CO557" i="6" l="1"/>
  <c r="CP557" i="6" s="1"/>
  <c r="CO558" i="6" l="1"/>
  <c r="CP558" i="6" s="1"/>
  <c r="CO559" i="6" l="1"/>
  <c r="CP559" i="6" s="1"/>
  <c r="CO560" i="6" l="1"/>
  <c r="CP560" i="6" s="1"/>
  <c r="CO561" i="6" l="1"/>
  <c r="CP561" i="6" s="1"/>
  <c r="CO562" i="6" l="1"/>
  <c r="CP562" i="6" s="1"/>
  <c r="CO563" i="6" l="1"/>
  <c r="CP563" i="6" s="1"/>
  <c r="CO564" i="6" l="1"/>
  <c r="CP564" i="6" s="1"/>
  <c r="CO565" i="6" l="1"/>
  <c r="CP565" i="6" s="1"/>
  <c r="CO566" i="6" l="1"/>
  <c r="CP566" i="6" s="1"/>
  <c r="CO567" i="6" l="1"/>
  <c r="CP567" i="6" s="1"/>
  <c r="CO568" i="6" l="1"/>
  <c r="CP568" i="6" s="1"/>
  <c r="CO569" i="6" l="1"/>
  <c r="CP569" i="6" s="1"/>
  <c r="CO570" i="6" l="1"/>
  <c r="CP570" i="6" s="1"/>
  <c r="CO571" i="6" l="1"/>
  <c r="CP571" i="6" s="1"/>
  <c r="CO572" i="6" l="1"/>
  <c r="CP572" i="6" s="1"/>
  <c r="CO573" i="6" l="1"/>
  <c r="CP573" i="6" s="1"/>
  <c r="CO574" i="6" l="1"/>
  <c r="CP574" i="6" s="1"/>
  <c r="CO575" i="6" l="1"/>
  <c r="CP575" i="6" s="1"/>
  <c r="CO576" i="6" l="1"/>
  <c r="CP576" i="6" s="1"/>
  <c r="CO577" i="6" l="1"/>
  <c r="CP577" i="6" s="1"/>
  <c r="CO578" i="6" l="1"/>
  <c r="CP578" i="6" s="1"/>
  <c r="CO579" i="6" l="1"/>
  <c r="CP579" i="6" s="1"/>
  <c r="CO580" i="6" l="1"/>
  <c r="CP580" i="6" s="1"/>
  <c r="CO581" i="6" l="1"/>
  <c r="CP581" i="6" s="1"/>
  <c r="CO582" i="6" l="1"/>
  <c r="CP582" i="6" s="1"/>
  <c r="CO583" i="6" l="1"/>
  <c r="CP583" i="6" s="1"/>
  <c r="CO584" i="6" l="1"/>
  <c r="CP584" i="6" s="1"/>
  <c r="CO585" i="6" l="1"/>
  <c r="CP585" i="6" s="1"/>
  <c r="CO586" i="6" l="1"/>
  <c r="CP586" i="6" s="1"/>
  <c r="CO587" i="6" l="1"/>
  <c r="CP587" i="6" s="1"/>
  <c r="CO588" i="6" l="1"/>
  <c r="CP588" i="6" s="1"/>
  <c r="CO589" i="6" l="1"/>
  <c r="CP589" i="6" s="1"/>
  <c r="CO590" i="6" l="1"/>
  <c r="CP590" i="6" s="1"/>
  <c r="CO591" i="6" l="1"/>
  <c r="CP591" i="6" s="1"/>
  <c r="CO592" i="6" l="1"/>
  <c r="CP592" i="6" s="1"/>
  <c r="CO593" i="6" l="1"/>
  <c r="CP593" i="6" s="1"/>
  <c r="CO594" i="6" l="1"/>
  <c r="CP594" i="6" s="1"/>
  <c r="CO595" i="6" l="1"/>
  <c r="CP595" i="6" s="1"/>
  <c r="CO596" i="6" l="1"/>
  <c r="CP596" i="6" s="1"/>
  <c r="CO597" i="6" l="1"/>
  <c r="CP597" i="6" s="1"/>
  <c r="CO598" i="6" l="1"/>
  <c r="CP598" i="6" s="1"/>
  <c r="CO599" i="6" l="1"/>
  <c r="CP599" i="6" s="1"/>
  <c r="CO600" i="6" l="1"/>
  <c r="CP600" i="6" s="1"/>
  <c r="CO601" i="6" l="1"/>
  <c r="CP601" i="6" s="1"/>
  <c r="CO602" i="6" l="1"/>
  <c r="CP602" i="6" s="1"/>
  <c r="CO603" i="6" l="1"/>
  <c r="CP603" i="6" s="1"/>
  <c r="CO604" i="6" l="1"/>
  <c r="CP604" i="6" s="1"/>
  <c r="CO605" i="6" l="1"/>
  <c r="CP605" i="6" s="1"/>
  <c r="CO606" i="6" l="1"/>
  <c r="CP606" i="6" s="1"/>
  <c r="CO607" i="6" l="1"/>
  <c r="CP607" i="6" s="1"/>
  <c r="CO608" i="6" l="1"/>
  <c r="CP608" i="6" s="1"/>
  <c r="CO609" i="6" l="1"/>
  <c r="CP609" i="6" s="1"/>
  <c r="CO610" i="6" l="1"/>
  <c r="CP610" i="6" s="1"/>
  <c r="CO611" i="6" l="1"/>
  <c r="CP611" i="6" s="1"/>
  <c r="CO612" i="6" l="1"/>
  <c r="CP612" i="6" s="1"/>
  <c r="CO613" i="6" l="1"/>
  <c r="CP613" i="6" s="1"/>
  <c r="CO614" i="6" l="1"/>
  <c r="CP614" i="6" s="1"/>
  <c r="CO615" i="6" l="1"/>
  <c r="CP615" i="6" s="1"/>
  <c r="CO616" i="6" l="1"/>
  <c r="CP616" i="6" s="1"/>
  <c r="CO617" i="6" l="1"/>
  <c r="CP617" i="6" s="1"/>
  <c r="CO618" i="6" l="1"/>
  <c r="CP618" i="6" s="1"/>
  <c r="CO619" i="6" l="1"/>
  <c r="CP619" i="6" s="1"/>
  <c r="CO620" i="6" l="1"/>
  <c r="CP620" i="6" s="1"/>
  <c r="CO621" i="6" l="1"/>
  <c r="CP621" i="6" s="1"/>
  <c r="CO622" i="6" l="1"/>
  <c r="CP622" i="6" s="1"/>
  <c r="CO623" i="6" l="1"/>
  <c r="CP623" i="6" s="1"/>
  <c r="CO624" i="6" l="1"/>
  <c r="CP624" i="6" s="1"/>
  <c r="CO625" i="6" l="1"/>
  <c r="CP625" i="6" s="1"/>
  <c r="CO626" i="6" l="1"/>
  <c r="CP626" i="6" s="1"/>
  <c r="CO627" i="6" l="1"/>
  <c r="CP627" i="6" s="1"/>
  <c r="CO628" i="6" l="1"/>
  <c r="CP628" i="6" s="1"/>
  <c r="CO629" i="6" l="1"/>
  <c r="CP629" i="6" s="1"/>
  <c r="CO630" i="6" l="1"/>
  <c r="CP630" i="6" s="1"/>
  <c r="CO631" i="6" l="1"/>
  <c r="CP631" i="6" s="1"/>
  <c r="CO632" i="6" l="1"/>
  <c r="CP632" i="6" s="1"/>
  <c r="CO633" i="6" l="1"/>
  <c r="CP633" i="6" s="1"/>
  <c r="CO634" i="6" l="1"/>
  <c r="CP634" i="6" s="1"/>
  <c r="CO635" i="6" l="1"/>
  <c r="CP635" i="6" s="1"/>
  <c r="CO636" i="6" l="1"/>
  <c r="CP636" i="6" s="1"/>
  <c r="CO637" i="6" l="1"/>
  <c r="CP637" i="6" s="1"/>
  <c r="CO638" i="6" l="1"/>
  <c r="CP638" i="6" s="1"/>
  <c r="CO639" i="6" l="1"/>
  <c r="CP639" i="6" s="1"/>
  <c r="CO640" i="6" l="1"/>
  <c r="CP640" i="6" s="1"/>
  <c r="CO641" i="6" l="1"/>
  <c r="CP641" i="6" s="1"/>
  <c r="CO642" i="6" l="1"/>
  <c r="CP642" i="6" s="1"/>
  <c r="CO643" i="6" l="1"/>
  <c r="CP643" i="6" s="1"/>
  <c r="CO644" i="6" l="1"/>
  <c r="CP644" i="6" s="1"/>
  <c r="CO645" i="6" l="1"/>
  <c r="CP645" i="6" s="1"/>
  <c r="CO646" i="6" l="1"/>
  <c r="CP646" i="6" s="1"/>
  <c r="CO647" i="6" l="1"/>
  <c r="CP647" i="6" s="1"/>
  <c r="CO648" i="6" l="1"/>
  <c r="CP648" i="6" s="1"/>
  <c r="CO649" i="6" l="1"/>
  <c r="CP649" i="6" s="1"/>
  <c r="CO650" i="6" l="1"/>
  <c r="CP650" i="6" s="1"/>
  <c r="CO651" i="6" l="1"/>
  <c r="CP651" i="6" s="1"/>
  <c r="CO652" i="6" l="1"/>
  <c r="CP652" i="6" s="1"/>
  <c r="CO653" i="6" l="1"/>
  <c r="CP653" i="6" s="1"/>
  <c r="CO654" i="6" l="1"/>
  <c r="CP654" i="6" s="1"/>
  <c r="CO655" i="6" l="1"/>
  <c r="CP655" i="6" s="1"/>
  <c r="CO656" i="6" l="1"/>
  <c r="CP656" i="6" s="1"/>
  <c r="CO657" i="6" l="1"/>
  <c r="CP657" i="6" s="1"/>
  <c r="CO658" i="6" l="1"/>
  <c r="CP658" i="6" s="1"/>
  <c r="CO659" i="6" l="1"/>
  <c r="CP659" i="6" s="1"/>
  <c r="CO660" i="6" l="1"/>
  <c r="CP660" i="6" s="1"/>
  <c r="CO661" i="6" l="1"/>
  <c r="CP661" i="6" s="1"/>
  <c r="CO662" i="6" l="1"/>
  <c r="CP662" i="6" s="1"/>
  <c r="CO663" i="6" l="1"/>
  <c r="CP663" i="6" s="1"/>
  <c r="CO664" i="6" l="1"/>
  <c r="CP664" i="6" s="1"/>
  <c r="CO665" i="6" l="1"/>
  <c r="CP665" i="6" s="1"/>
  <c r="CO666" i="6" l="1"/>
  <c r="CP666" i="6" s="1"/>
  <c r="CO667" i="6" l="1"/>
  <c r="CP667" i="6" s="1"/>
  <c r="CO668" i="6" l="1"/>
  <c r="CP668" i="6" s="1"/>
  <c r="CO669" i="6" l="1"/>
  <c r="CP669" i="6" s="1"/>
  <c r="CO670" i="6" l="1"/>
  <c r="CP670" i="6" s="1"/>
  <c r="CO671" i="6" l="1"/>
  <c r="CP671" i="6" s="1"/>
  <c r="CO672" i="6" l="1"/>
  <c r="CP672" i="6" s="1"/>
  <c r="CO673" i="6" l="1"/>
  <c r="CP673" i="6" s="1"/>
  <c r="CO674" i="6" l="1"/>
  <c r="CP674" i="6" s="1"/>
  <c r="CO675" i="6" l="1"/>
  <c r="CP675" i="6" s="1"/>
  <c r="CO676" i="6" l="1"/>
  <c r="CP676" i="6" s="1"/>
  <c r="CO677" i="6" l="1"/>
  <c r="CP677" i="6" s="1"/>
  <c r="CO678" i="6" l="1"/>
  <c r="CP678" i="6" s="1"/>
  <c r="CO679" i="6" l="1"/>
  <c r="CP679" i="6" s="1"/>
  <c r="CO680" i="6" l="1"/>
  <c r="CP680" i="6" s="1"/>
  <c r="CO681" i="6" l="1"/>
  <c r="CP681" i="6" s="1"/>
  <c r="CO682" i="6" l="1"/>
  <c r="CP682" i="6" s="1"/>
  <c r="CO683" i="6" l="1"/>
  <c r="CP683" i="6" s="1"/>
  <c r="CO684" i="6" l="1"/>
  <c r="CP684" i="6" s="1"/>
  <c r="CO685" i="6" l="1"/>
  <c r="CP685" i="6" s="1"/>
  <c r="CO686" i="6" l="1"/>
  <c r="CP686" i="6" s="1"/>
  <c r="CO687" i="6" l="1"/>
  <c r="CP687" i="6" s="1"/>
  <c r="CO688" i="6" l="1"/>
  <c r="CP688" i="6" s="1"/>
  <c r="CO689" i="6" l="1"/>
  <c r="CP689" i="6" s="1"/>
  <c r="CO690" i="6" l="1"/>
  <c r="CP690" i="6" s="1"/>
  <c r="CO691" i="6" l="1"/>
  <c r="CP691" i="6" s="1"/>
  <c r="CO692" i="6" l="1"/>
  <c r="CP692" i="6" s="1"/>
  <c r="CO693" i="6" l="1"/>
  <c r="CP693" i="6" s="1"/>
  <c r="CO694" i="6" l="1"/>
  <c r="CP694" i="6" s="1"/>
  <c r="CO695" i="6" l="1"/>
  <c r="CP695" i="6" s="1"/>
  <c r="CO696" i="6" l="1"/>
  <c r="CP696" i="6" s="1"/>
  <c r="CO697" i="6" l="1"/>
  <c r="CP697" i="6" s="1"/>
  <c r="CO698" i="6" l="1"/>
  <c r="CP698" i="6" s="1"/>
  <c r="CO699" i="6" l="1"/>
  <c r="CP699" i="6" s="1"/>
  <c r="CO700" i="6" l="1"/>
  <c r="CP700" i="6" s="1"/>
  <c r="CO701" i="6" l="1"/>
  <c r="CP701" i="6" s="1"/>
  <c r="CO702" i="6" l="1"/>
  <c r="CP702" i="6" s="1"/>
  <c r="CO703" i="6" l="1"/>
  <c r="CP703" i="6" s="1"/>
  <c r="CO704" i="6" l="1"/>
  <c r="CP704" i="6" s="1"/>
  <c r="CO705" i="6" l="1"/>
  <c r="CP705" i="6" s="1"/>
  <c r="CO706" i="6" l="1"/>
  <c r="CP706" i="6" s="1"/>
  <c r="CO707" i="6" l="1"/>
  <c r="CP707" i="6" s="1"/>
  <c r="CO708" i="6" l="1"/>
  <c r="CP708" i="6" s="1"/>
  <c r="CO709" i="6" l="1"/>
  <c r="CP709" i="6" s="1"/>
  <c r="CO710" i="6" l="1"/>
  <c r="CP710" i="6" s="1"/>
  <c r="CO711" i="6" l="1"/>
  <c r="CP711" i="6" s="1"/>
  <c r="CO712" i="6" l="1"/>
  <c r="CP712" i="6" s="1"/>
  <c r="CO713" i="6" l="1"/>
  <c r="CP713" i="6" s="1"/>
  <c r="CO714" i="6" l="1"/>
  <c r="CP714" i="6" s="1"/>
  <c r="CO715" i="6" l="1"/>
  <c r="CP715" i="6" s="1"/>
  <c r="CO716" i="6" l="1"/>
  <c r="CP716" i="6" s="1"/>
  <c r="CO717" i="6" l="1"/>
  <c r="CP717" i="6" s="1"/>
  <c r="CO718" i="6" l="1"/>
  <c r="CP718" i="6" s="1"/>
  <c r="CO719" i="6" l="1"/>
  <c r="CP719" i="6" s="1"/>
  <c r="CO720" i="6" l="1"/>
  <c r="CP720" i="6" s="1"/>
  <c r="CO721" i="6" l="1"/>
  <c r="CP721" i="6" s="1"/>
  <c r="CO722" i="6" l="1"/>
  <c r="CP722" i="6" s="1"/>
  <c r="CO723" i="6" l="1"/>
  <c r="CP723" i="6" s="1"/>
  <c r="CO724" i="6" l="1"/>
  <c r="CP724" i="6" s="1"/>
  <c r="CO725" i="6" l="1"/>
  <c r="CP725" i="6" s="1"/>
  <c r="CO726" i="6" l="1"/>
  <c r="CP726" i="6" s="1"/>
  <c r="CO727" i="6" l="1"/>
  <c r="CP727" i="6" s="1"/>
  <c r="CO728" i="6" l="1"/>
  <c r="CP728" i="6" s="1"/>
  <c r="CO729" i="6" l="1"/>
  <c r="CP729" i="6" s="1"/>
  <c r="CO730" i="6" l="1"/>
  <c r="CP730" i="6" s="1"/>
  <c r="CO731" i="6" l="1"/>
  <c r="CP731" i="6" s="1"/>
  <c r="CO732" i="6" l="1"/>
  <c r="CP732" i="6" s="1"/>
  <c r="CO733" i="6" l="1"/>
  <c r="CP733" i="6" s="1"/>
  <c r="CO734" i="6" l="1"/>
  <c r="CP734" i="6" s="1"/>
  <c r="CO735" i="6" l="1"/>
  <c r="CP735" i="6" s="1"/>
  <c r="CO736" i="6" l="1"/>
  <c r="CP736" i="6" s="1"/>
  <c r="CO737" i="6" l="1"/>
  <c r="CP737" i="6" s="1"/>
  <c r="CO738" i="6" l="1"/>
  <c r="CP738" i="6" s="1"/>
  <c r="CO739" i="6" l="1"/>
  <c r="CP739" i="6" s="1"/>
  <c r="CO740" i="6" l="1"/>
  <c r="CP740" i="6" s="1"/>
  <c r="CO741" i="6" l="1"/>
  <c r="CP741" i="6" s="1"/>
  <c r="CO742" i="6" l="1"/>
  <c r="CP742" i="6" s="1"/>
  <c r="CO743" i="6" l="1"/>
  <c r="CP743" i="6" s="1"/>
  <c r="CO744" i="6" l="1"/>
  <c r="CP744" i="6" s="1"/>
  <c r="CO745" i="6" l="1"/>
  <c r="CP745" i="6" s="1"/>
  <c r="CO746" i="6" l="1"/>
  <c r="CP746" i="6" s="1"/>
  <c r="CO747" i="6" l="1"/>
  <c r="CP747" i="6" s="1"/>
  <c r="CO748" i="6" l="1"/>
  <c r="CP748" i="6" s="1"/>
  <c r="CO749" i="6" l="1"/>
  <c r="CP749" i="6" s="1"/>
  <c r="CO750" i="6" l="1"/>
  <c r="CP750" i="6" s="1"/>
  <c r="CO751" i="6" l="1"/>
  <c r="CP751" i="6" s="1"/>
  <c r="CO752" i="6" l="1"/>
  <c r="CP752" i="6" s="1"/>
  <c r="CO753" i="6" l="1"/>
  <c r="CP753" i="6" s="1"/>
  <c r="CO754" i="6" l="1"/>
  <c r="CP754" i="6" s="1"/>
  <c r="CO755" i="6" l="1"/>
  <c r="CP755" i="6" s="1"/>
  <c r="CO756" i="6" l="1"/>
  <c r="CP756" i="6" s="1"/>
  <c r="CO757" i="6" l="1"/>
  <c r="CP757" i="6" s="1"/>
  <c r="CO758" i="6" l="1"/>
  <c r="CP758" i="6" s="1"/>
  <c r="CO759" i="6" l="1"/>
  <c r="CP759" i="6" s="1"/>
  <c r="CO760" i="6" l="1"/>
  <c r="CP760" i="6" s="1"/>
  <c r="CO761" i="6" l="1"/>
  <c r="CP761" i="6" s="1"/>
  <c r="CO762" i="6" l="1"/>
  <c r="CP762" i="6" s="1"/>
  <c r="CO763" i="6" l="1"/>
  <c r="CP763" i="6" s="1"/>
  <c r="CO764" i="6" l="1"/>
  <c r="CP764" i="6" s="1"/>
  <c r="CO765" i="6" l="1"/>
  <c r="CP765" i="6" s="1"/>
  <c r="CO766" i="6" l="1"/>
  <c r="CP766" i="6" s="1"/>
  <c r="CO767" i="6" l="1"/>
  <c r="CP767" i="6" s="1"/>
  <c r="CO768" i="6" l="1"/>
  <c r="CP768" i="6" s="1"/>
  <c r="CO769" i="6" l="1"/>
  <c r="CP769" i="6" s="1"/>
  <c r="CO770" i="6" l="1"/>
  <c r="CP770" i="6" s="1"/>
  <c r="CO771" i="6" l="1"/>
  <c r="CP771" i="6" s="1"/>
  <c r="CO772" i="6" l="1"/>
  <c r="CP772" i="6" s="1"/>
  <c r="CO773" i="6" l="1"/>
  <c r="CP773" i="6" s="1"/>
  <c r="CO774" i="6" l="1"/>
  <c r="CP774" i="6" s="1"/>
  <c r="CO775" i="6" l="1"/>
  <c r="CP775" i="6" s="1"/>
  <c r="CO776" i="6" l="1"/>
  <c r="CP776" i="6" s="1"/>
  <c r="CO777" i="6" l="1"/>
  <c r="CP777" i="6" s="1"/>
  <c r="CO778" i="6" l="1"/>
  <c r="CP778" i="6" s="1"/>
  <c r="CO779" i="6" l="1"/>
  <c r="CP779" i="6" s="1"/>
  <c r="CO780" i="6" l="1"/>
  <c r="CP780" i="6" s="1"/>
  <c r="CO781" i="6" l="1"/>
  <c r="CP781" i="6" s="1"/>
  <c r="CO782" i="6" l="1"/>
  <c r="CP782" i="6" s="1"/>
  <c r="CO783" i="6" l="1"/>
  <c r="CP783" i="6" s="1"/>
  <c r="CO784" i="6" l="1"/>
  <c r="CP784" i="6" s="1"/>
  <c r="CO785" i="6" l="1"/>
  <c r="CP785" i="6" s="1"/>
  <c r="CO786" i="6" l="1"/>
  <c r="CP786" i="6" s="1"/>
  <c r="CO787" i="6" l="1"/>
  <c r="CP787" i="6" s="1"/>
  <c r="CO788" i="6" l="1"/>
  <c r="CP788" i="6" s="1"/>
  <c r="CO789" i="6" l="1"/>
  <c r="CP789" i="6" s="1"/>
  <c r="CO790" i="6" l="1"/>
  <c r="CP790" i="6" s="1"/>
  <c r="CO791" i="6" l="1"/>
  <c r="CP791" i="6" s="1"/>
  <c r="CO792" i="6" l="1"/>
  <c r="CP792" i="6" s="1"/>
  <c r="CO793" i="6" l="1"/>
  <c r="CP793" i="6" s="1"/>
  <c r="CO794" i="6" l="1"/>
  <c r="CP794" i="6" s="1"/>
  <c r="CO795" i="6" l="1"/>
  <c r="CP795" i="6" s="1"/>
  <c r="CO796" i="6" l="1"/>
  <c r="CP796" i="6" s="1"/>
  <c r="CO797" i="6" l="1"/>
  <c r="CP797" i="6" s="1"/>
  <c r="CO798" i="6" l="1"/>
  <c r="CP798" i="6" s="1"/>
  <c r="CO799" i="6" l="1"/>
  <c r="CP799" i="6" s="1"/>
  <c r="CO800" i="6" l="1"/>
  <c r="CP800" i="6" s="1"/>
  <c r="CO801" i="6" l="1"/>
  <c r="CP801" i="6" s="1"/>
  <c r="CO802" i="6" l="1"/>
  <c r="CP802" i="6" s="1"/>
  <c r="CO803" i="6" l="1"/>
  <c r="CP803" i="6" s="1"/>
  <c r="CO804" i="6" l="1"/>
  <c r="CP804" i="6" s="1"/>
  <c r="CO805" i="6" l="1"/>
  <c r="CP805" i="6" s="1"/>
  <c r="CO806" i="6" l="1"/>
  <c r="CP806" i="6" s="1"/>
  <c r="CO807" i="6" l="1"/>
  <c r="CP807" i="6" s="1"/>
  <c r="CO808" i="6" l="1"/>
  <c r="CP808" i="6" s="1"/>
  <c r="CO809" i="6" l="1"/>
  <c r="CP809" i="6" s="1"/>
  <c r="CO810" i="6" l="1"/>
  <c r="CP810" i="6" s="1"/>
  <c r="CO811" i="6" l="1"/>
  <c r="CP811" i="6" s="1"/>
  <c r="CO812" i="6" l="1"/>
  <c r="CP812" i="6" s="1"/>
  <c r="CO813" i="6" l="1"/>
  <c r="CP813" i="6" s="1"/>
  <c r="CO814" i="6" l="1"/>
  <c r="CP814" i="6" s="1"/>
  <c r="CO815" i="6" l="1"/>
  <c r="CP815" i="6" s="1"/>
  <c r="CO816" i="6" l="1"/>
  <c r="CP816" i="6" s="1"/>
  <c r="CO817" i="6" l="1"/>
  <c r="CP817" i="6" s="1"/>
  <c r="CO818" i="6" l="1"/>
  <c r="CP818" i="6" s="1"/>
  <c r="CO819" i="6" l="1"/>
  <c r="CP819" i="6" s="1"/>
  <c r="CO820" i="6" l="1"/>
  <c r="CP820" i="6" s="1"/>
  <c r="CO821" i="6" l="1"/>
  <c r="CP821" i="6" s="1"/>
  <c r="CO822" i="6" l="1"/>
  <c r="CP822" i="6" s="1"/>
  <c r="CO823" i="6" l="1"/>
  <c r="CP823" i="6" s="1"/>
  <c r="CO824" i="6" l="1"/>
  <c r="CP824" i="6" s="1"/>
  <c r="CO825" i="6" l="1"/>
  <c r="CP825" i="6" s="1"/>
  <c r="CO826" i="6" l="1"/>
  <c r="CP826" i="6" s="1"/>
  <c r="CO827" i="6" l="1"/>
  <c r="CP827" i="6" s="1"/>
  <c r="CO828" i="6" l="1"/>
  <c r="CP828" i="6" s="1"/>
  <c r="CO829" i="6" l="1"/>
  <c r="CP829" i="6" s="1"/>
  <c r="CO830" i="6" l="1"/>
  <c r="CP830" i="6" s="1"/>
  <c r="CO831" i="6" l="1"/>
  <c r="CP831" i="6" s="1"/>
  <c r="CO832" i="6" l="1"/>
  <c r="CP832" i="6" s="1"/>
  <c r="CO833" i="6" l="1"/>
  <c r="CP833" i="6" s="1"/>
  <c r="CO834" i="6" l="1"/>
  <c r="CP834" i="6" s="1"/>
  <c r="CO835" i="6" l="1"/>
  <c r="CP835" i="6" s="1"/>
  <c r="CO836" i="6" l="1"/>
  <c r="CP836" i="6" s="1"/>
  <c r="CO837" i="6" l="1"/>
  <c r="CP837" i="6" s="1"/>
  <c r="CO838" i="6" l="1"/>
  <c r="CP838" i="6" s="1"/>
  <c r="CO839" i="6" l="1"/>
  <c r="CP839" i="6" s="1"/>
  <c r="CO840" i="6" l="1"/>
  <c r="CP840" i="6" s="1"/>
  <c r="CO841" i="6" l="1"/>
  <c r="CP841" i="6" s="1"/>
  <c r="CO842" i="6" l="1"/>
  <c r="CP842" i="6" s="1"/>
  <c r="CO843" i="6" l="1"/>
  <c r="CP843" i="6" s="1"/>
  <c r="CO844" i="6" l="1"/>
  <c r="CP844" i="6" s="1"/>
  <c r="CO845" i="6" l="1"/>
  <c r="CP845" i="6" s="1"/>
  <c r="CO846" i="6" l="1"/>
  <c r="CP846" i="6" s="1"/>
  <c r="CO847" i="6" l="1"/>
  <c r="CP847" i="6" s="1"/>
  <c r="CO848" i="6" l="1"/>
  <c r="CP848" i="6" s="1"/>
  <c r="CO849" i="6" l="1"/>
  <c r="CP849" i="6" s="1"/>
  <c r="CO850" i="6" l="1"/>
  <c r="CP850" i="6" s="1"/>
  <c r="CO851" i="6" l="1"/>
  <c r="CP851" i="6" s="1"/>
  <c r="CO852" i="6" l="1"/>
  <c r="CP852" i="6" s="1"/>
  <c r="CO853" i="6" l="1"/>
  <c r="CP853" i="6" s="1"/>
  <c r="CO854" i="6" l="1"/>
  <c r="CP854" i="6" s="1"/>
  <c r="CO855" i="6" l="1"/>
  <c r="CP855" i="6" s="1"/>
  <c r="CO856" i="6" l="1"/>
  <c r="CP856" i="6" s="1"/>
  <c r="CO857" i="6" l="1"/>
  <c r="CP857" i="6" s="1"/>
  <c r="CO858" i="6" l="1"/>
  <c r="CP858" i="6" s="1"/>
  <c r="CO859" i="6" l="1"/>
  <c r="CP859" i="6" s="1"/>
  <c r="CO860" i="6" l="1"/>
  <c r="CP860" i="6" s="1"/>
  <c r="CO861" i="6" l="1"/>
  <c r="CP861" i="6" s="1"/>
  <c r="CO862" i="6" l="1"/>
  <c r="CP862" i="6" s="1"/>
  <c r="CO863" i="6" l="1"/>
  <c r="CP863" i="6" s="1"/>
  <c r="CO864" i="6" l="1"/>
  <c r="CP864" i="6" s="1"/>
  <c r="CO865" i="6" l="1"/>
  <c r="CP865" i="6" s="1"/>
  <c r="CO866" i="6" l="1"/>
  <c r="CP866" i="6" s="1"/>
  <c r="CO867" i="6" l="1"/>
  <c r="CP867" i="6" s="1"/>
  <c r="CO868" i="6" l="1"/>
  <c r="CP868" i="6" s="1"/>
  <c r="CO869" i="6" l="1"/>
  <c r="CP869" i="6" s="1"/>
  <c r="CO870" i="6" l="1"/>
  <c r="CP870" i="6" s="1"/>
  <c r="CO871" i="6" l="1"/>
  <c r="CP871" i="6" s="1"/>
  <c r="CO872" i="6" l="1"/>
  <c r="CP872" i="6" s="1"/>
  <c r="CO873" i="6" l="1"/>
  <c r="CP873" i="6" s="1"/>
  <c r="CO874" i="6" l="1"/>
  <c r="CP874" i="6" s="1"/>
  <c r="CO875" i="6" l="1"/>
  <c r="CP875" i="6" s="1"/>
  <c r="CO876" i="6" l="1"/>
  <c r="CP876" i="6" s="1"/>
  <c r="CO877" i="6" l="1"/>
  <c r="CP877" i="6" s="1"/>
  <c r="CO878" i="6" l="1"/>
  <c r="CP878" i="6" s="1"/>
  <c r="CO879" i="6" l="1"/>
  <c r="CP879" i="6" s="1"/>
  <c r="CO880" i="6" l="1"/>
  <c r="CP880" i="6" s="1"/>
  <c r="CO881" i="6" l="1"/>
  <c r="CP881" i="6" s="1"/>
  <c r="CO882" i="6" l="1"/>
  <c r="CP882" i="6" s="1"/>
  <c r="CO883" i="6" l="1"/>
  <c r="CP883" i="6" s="1"/>
  <c r="CO884" i="6" l="1"/>
  <c r="CP884" i="6" s="1"/>
  <c r="CO885" i="6" l="1"/>
  <c r="CP885" i="6" s="1"/>
  <c r="CO886" i="6" l="1"/>
  <c r="CP886" i="6" s="1"/>
  <c r="CO887" i="6" l="1"/>
  <c r="CP887" i="6" s="1"/>
  <c r="CO888" i="6" l="1"/>
  <c r="CP888" i="6" s="1"/>
  <c r="CO889" i="6" l="1"/>
  <c r="CP889" i="6" s="1"/>
  <c r="CO890" i="6" l="1"/>
  <c r="CP890" i="6" s="1"/>
  <c r="CO891" i="6" l="1"/>
  <c r="CP891" i="6" s="1"/>
  <c r="CO892" i="6" l="1"/>
  <c r="CP892" i="6" s="1"/>
  <c r="CO893" i="6" l="1"/>
  <c r="CP893" i="6" s="1"/>
  <c r="CO894" i="6" l="1"/>
  <c r="CP894" i="6" s="1"/>
  <c r="CO895" i="6" l="1"/>
  <c r="CP895" i="6" s="1"/>
  <c r="CO896" i="6" l="1"/>
  <c r="CP896" i="6" s="1"/>
  <c r="CO897" i="6" l="1"/>
  <c r="CP897" i="6" s="1"/>
  <c r="CO898" i="6" l="1"/>
  <c r="CP898" i="6" s="1"/>
  <c r="CO899" i="6" l="1"/>
  <c r="CP899" i="6" s="1"/>
  <c r="CO900" i="6" l="1"/>
  <c r="CP900" i="6" s="1"/>
  <c r="CO901" i="6" l="1"/>
  <c r="CP901" i="6" s="1"/>
  <c r="CO902" i="6" l="1"/>
  <c r="CP902" i="6" s="1"/>
  <c r="CO903" i="6" l="1"/>
  <c r="CP903" i="6" s="1"/>
  <c r="CO904" i="6" l="1"/>
  <c r="CP904" i="6" s="1"/>
  <c r="CO905" i="6" l="1"/>
  <c r="CP905" i="6" s="1"/>
  <c r="CO906" i="6" l="1"/>
  <c r="CP906" i="6" s="1"/>
  <c r="CO907" i="6" l="1"/>
  <c r="CP907" i="6" s="1"/>
  <c r="CO908" i="6" l="1"/>
  <c r="CP908" i="6" s="1"/>
  <c r="CO909" i="6" l="1"/>
  <c r="CP909" i="6" s="1"/>
  <c r="CO910" i="6" l="1"/>
  <c r="CP910" i="6" s="1"/>
  <c r="CO911" i="6" l="1"/>
  <c r="CP911" i="6" s="1"/>
  <c r="CO912" i="6" l="1"/>
  <c r="CP912" i="6" s="1"/>
  <c r="CO913" i="6" l="1"/>
  <c r="CP913" i="6" s="1"/>
  <c r="CO914" i="6" l="1"/>
  <c r="CP914" i="6" s="1"/>
  <c r="CO915" i="6" l="1"/>
  <c r="CP915" i="6" s="1"/>
  <c r="CO916" i="6" l="1"/>
  <c r="CP916" i="6" s="1"/>
  <c r="CO917" i="6" l="1"/>
  <c r="CP917" i="6" s="1"/>
  <c r="CO918" i="6" l="1"/>
  <c r="CP918" i="6" s="1"/>
  <c r="CO919" i="6" l="1"/>
  <c r="CP919" i="6" s="1"/>
  <c r="CO920" i="6" l="1"/>
  <c r="CP920" i="6" s="1"/>
  <c r="CO921" i="6" l="1"/>
  <c r="CP921" i="6" s="1"/>
  <c r="CO922" i="6" l="1"/>
  <c r="CP922" i="6" s="1"/>
  <c r="CO923" i="6" l="1"/>
  <c r="CP923" i="6" s="1"/>
  <c r="CO924" i="6" l="1"/>
  <c r="CP924" i="6" s="1"/>
  <c r="CO925" i="6" l="1"/>
  <c r="CP925" i="6" s="1"/>
  <c r="CO926" i="6" l="1"/>
  <c r="CP926" i="6" s="1"/>
  <c r="CO927" i="6" l="1"/>
  <c r="CP927" i="6" s="1"/>
  <c r="CO928" i="6" l="1"/>
  <c r="CP928" i="6" s="1"/>
  <c r="CO929" i="6" l="1"/>
  <c r="CP929" i="6" s="1"/>
  <c r="CO930" i="6" l="1"/>
  <c r="CP930" i="6" s="1"/>
  <c r="CO931" i="6" l="1"/>
  <c r="CP931" i="6" s="1"/>
  <c r="CO932" i="6" l="1"/>
  <c r="CP932" i="6" s="1"/>
  <c r="CO933" i="6" l="1"/>
  <c r="CP933" i="6" s="1"/>
  <c r="CO934" i="6" l="1"/>
  <c r="CP934" i="6" s="1"/>
  <c r="CO935" i="6" l="1"/>
  <c r="CP935" i="6" s="1"/>
  <c r="CO936" i="6" l="1"/>
  <c r="CP936" i="6" s="1"/>
  <c r="CO937" i="6" l="1"/>
  <c r="CP937" i="6" s="1"/>
  <c r="CO938" i="6" l="1"/>
  <c r="CP938" i="6" s="1"/>
  <c r="CO939" i="6" l="1"/>
  <c r="CP939" i="6" s="1"/>
  <c r="CO940" i="6" l="1"/>
  <c r="CP940" i="6" s="1"/>
  <c r="CO941" i="6" l="1"/>
  <c r="CP941" i="6" s="1"/>
  <c r="CO942" i="6" l="1"/>
  <c r="CP942" i="6" s="1"/>
  <c r="CO943" i="6" l="1"/>
  <c r="CP943" i="6" s="1"/>
  <c r="CO944" i="6" l="1"/>
  <c r="CP944" i="6" s="1"/>
  <c r="CO945" i="6" l="1"/>
  <c r="CP945" i="6" s="1"/>
  <c r="CO946" i="6" l="1"/>
  <c r="CP946" i="6" s="1"/>
  <c r="CO947" i="6" l="1"/>
  <c r="CP947" i="6" s="1"/>
  <c r="CO948" i="6" l="1"/>
  <c r="CP948" i="6" s="1"/>
  <c r="CO949" i="6" l="1"/>
  <c r="CP949" i="6" s="1"/>
  <c r="CO950" i="6" l="1"/>
  <c r="CP950" i="6" s="1"/>
  <c r="CO951" i="6" l="1"/>
  <c r="CP951" i="6" s="1"/>
  <c r="CO952" i="6" l="1"/>
  <c r="CP952" i="6" s="1"/>
  <c r="CO953" i="6" l="1"/>
  <c r="CP953" i="6" s="1"/>
  <c r="CO954" i="6" l="1"/>
  <c r="CP954" i="6" s="1"/>
  <c r="CO955" i="6" l="1"/>
  <c r="CP955" i="6" s="1"/>
  <c r="CO956" i="6" l="1"/>
  <c r="CP956" i="6" s="1"/>
  <c r="CO957" i="6" l="1"/>
  <c r="CP957" i="6" s="1"/>
  <c r="CO958" i="6" l="1"/>
  <c r="CP958" i="6" s="1"/>
  <c r="CO959" i="6" l="1"/>
  <c r="CP959" i="6" s="1"/>
  <c r="CO960" i="6" l="1"/>
  <c r="CP960" i="6" s="1"/>
  <c r="CO961" i="6" l="1"/>
  <c r="CP961" i="6" s="1"/>
  <c r="CO962" i="6" l="1"/>
  <c r="CP962" i="6" s="1"/>
  <c r="CO963" i="6" l="1"/>
  <c r="CP963" i="6" s="1"/>
  <c r="CO964" i="6" l="1"/>
  <c r="CP964" i="6" s="1"/>
  <c r="CO965" i="6" l="1"/>
  <c r="CP965" i="6" s="1"/>
  <c r="CO966" i="6" l="1"/>
  <c r="CP966" i="6" s="1"/>
  <c r="CO967" i="6" l="1"/>
  <c r="CP967" i="6" s="1"/>
  <c r="CO968" i="6" l="1"/>
  <c r="CP968" i="6" s="1"/>
  <c r="CO969" i="6" l="1"/>
  <c r="CP969" i="6" s="1"/>
  <c r="CO970" i="6" l="1"/>
  <c r="CP970" i="6" s="1"/>
  <c r="CO971" i="6" l="1"/>
  <c r="CP971" i="6" s="1"/>
  <c r="CO972" i="6" l="1"/>
  <c r="CP972" i="6" s="1"/>
  <c r="CO973" i="6" l="1"/>
  <c r="CP973" i="6" s="1"/>
  <c r="CO974" i="6" l="1"/>
  <c r="CP974" i="6" s="1"/>
  <c r="CO975" i="6" l="1"/>
  <c r="CP975" i="6" s="1"/>
  <c r="CO976" i="6" l="1"/>
  <c r="CP976" i="6" s="1"/>
  <c r="CO977" i="6" l="1"/>
  <c r="CP977" i="6" s="1"/>
  <c r="CO978" i="6" l="1"/>
  <c r="CP978" i="6" s="1"/>
  <c r="CO979" i="6" l="1"/>
  <c r="CP979" i="6" s="1"/>
  <c r="CO980" i="6" l="1"/>
  <c r="CP980" i="6" s="1"/>
  <c r="CO981" i="6" l="1"/>
  <c r="CP981" i="6" s="1"/>
  <c r="CO982" i="6" l="1"/>
  <c r="CP982" i="6" s="1"/>
  <c r="CO983" i="6" l="1"/>
  <c r="CP983" i="6" s="1"/>
  <c r="CO984" i="6" l="1"/>
  <c r="CP984" i="6" s="1"/>
  <c r="CO985" i="6" l="1"/>
  <c r="CP985" i="6" s="1"/>
  <c r="CO986" i="6" l="1"/>
  <c r="CP986" i="6" s="1"/>
  <c r="CO987" i="6" l="1"/>
  <c r="CP987" i="6" s="1"/>
  <c r="CO988" i="6" l="1"/>
  <c r="CP988" i="6" s="1"/>
  <c r="CO989" i="6" l="1"/>
  <c r="CP989" i="6" s="1"/>
  <c r="CO990" i="6" l="1"/>
  <c r="CP990" i="6" s="1"/>
  <c r="CO991" i="6" l="1"/>
  <c r="CP991" i="6" s="1"/>
  <c r="CO992" i="6" l="1"/>
  <c r="CP992" i="6" s="1"/>
  <c r="CO993" i="6" l="1"/>
  <c r="CP993" i="6" s="1"/>
  <c r="CO994" i="6" l="1"/>
  <c r="CP994" i="6" s="1"/>
  <c r="CO995" i="6" l="1"/>
  <c r="CP995" i="6" s="1"/>
  <c r="CO996" i="6" l="1"/>
  <c r="CP996" i="6" s="1"/>
  <c r="CO997" i="6" l="1"/>
  <c r="CP997" i="6" s="1"/>
  <c r="CO998" i="6" l="1"/>
  <c r="CP998" i="6" s="1"/>
  <c r="CO999" i="6" l="1"/>
  <c r="CP999" i="6" s="1"/>
  <c r="CO1000" i="6" l="1"/>
  <c r="CP1000" i="6" s="1"/>
  <c r="CO1001" i="6" l="1"/>
  <c r="CP1001" i="6" s="1"/>
  <c r="CO1002" i="6" l="1"/>
  <c r="CP1002" i="6" s="1"/>
  <c r="CO1003" i="6" l="1"/>
  <c r="CP1003" i="6" s="1"/>
  <c r="CO1004" i="6" l="1"/>
  <c r="CP1004" i="6" s="1"/>
  <c r="CO1005" i="6" l="1"/>
  <c r="CP1005" i="6" s="1"/>
  <c r="CO1006" i="6" l="1"/>
  <c r="CP1006" i="6" s="1"/>
  <c r="CO1007" i="6" l="1"/>
  <c r="CP1007" i="6" s="1"/>
  <c r="CO1008" i="6" l="1"/>
  <c r="CP1008" i="6" s="1"/>
  <c r="CO1009" i="6" l="1"/>
  <c r="CP1009" i="6" s="1"/>
  <c r="CO1010" i="6" l="1"/>
  <c r="CP1010" i="6" s="1"/>
  <c r="CO1011" i="6" l="1"/>
  <c r="CP1011" i="6" s="1"/>
  <c r="CO1012" i="6" l="1"/>
  <c r="CP1012" i="6" s="1"/>
  <c r="CO1013" i="6" l="1"/>
  <c r="CP1013" i="6" s="1"/>
  <c r="CO1014" i="6" l="1"/>
  <c r="CP1014" i="6" s="1"/>
  <c r="CO1015" i="6" l="1"/>
  <c r="CP1015" i="6" s="1"/>
  <c r="CO1016" i="6" l="1"/>
  <c r="CP1016" i="6" s="1"/>
  <c r="CO1017" i="6" l="1"/>
  <c r="CP1017" i="6" s="1"/>
  <c r="CO1018" i="6" l="1"/>
  <c r="CP1018" i="6" s="1"/>
  <c r="CO1019" i="6" l="1"/>
  <c r="CP1019" i="6" s="1"/>
  <c r="CO1020" i="6" l="1"/>
  <c r="CP1020" i="6" s="1"/>
  <c r="CO1021" i="6" l="1"/>
  <c r="CP1021" i="6" s="1"/>
  <c r="CO1022" i="6" l="1"/>
  <c r="CP1022" i="6" s="1"/>
  <c r="CO1023" i="6" l="1"/>
  <c r="CP1023" i="6" s="1"/>
  <c r="CO1024" i="6" l="1"/>
  <c r="CP1024" i="6" s="1"/>
  <c r="CO1025" i="6" l="1"/>
  <c r="CP1025" i="6" s="1"/>
  <c r="CO1026" i="6" l="1"/>
  <c r="CP1026" i="6" s="1"/>
  <c r="CO1027" i="6" l="1"/>
  <c r="CP1027" i="6" s="1"/>
  <c r="CO1028" i="6" l="1"/>
  <c r="CP1028" i="6" s="1"/>
  <c r="CO1029" i="6" l="1"/>
  <c r="CP1029" i="6" s="1"/>
  <c r="CO1030" i="6" l="1"/>
  <c r="CP1030" i="6" s="1"/>
  <c r="CO1031" i="6" l="1"/>
  <c r="CP1031" i="6" s="1"/>
  <c r="CO1032" i="6" l="1"/>
  <c r="CP1032" i="6" s="1"/>
  <c r="CO1033" i="6" l="1"/>
  <c r="CP1033" i="6" s="1"/>
  <c r="CO1034" i="6" l="1"/>
  <c r="CP1034" i="6" s="1"/>
  <c r="CO1035" i="6" l="1"/>
  <c r="CP1035" i="6" s="1"/>
  <c r="CO1036" i="6" l="1"/>
  <c r="CP1036" i="6" s="1"/>
  <c r="CO1037" i="6" l="1"/>
  <c r="CP1037" i="6" s="1"/>
  <c r="CO1038" i="6" l="1"/>
  <c r="CP1038" i="6" s="1"/>
  <c r="CO1039" i="6" l="1"/>
  <c r="CP1039" i="6" s="1"/>
  <c r="CO1040" i="6" l="1"/>
  <c r="CP1040" i="6" s="1"/>
  <c r="CO1041" i="6" l="1"/>
  <c r="CP1041" i="6" s="1"/>
  <c r="CO1042" i="6" l="1"/>
  <c r="CP1042" i="6" s="1"/>
  <c r="CO1043" i="6" l="1"/>
  <c r="CP1043" i="6" s="1"/>
  <c r="CO1044" i="6" l="1"/>
  <c r="CP1044" i="6" s="1"/>
  <c r="CO1045" i="6" l="1"/>
  <c r="CP1045" i="6" s="1"/>
  <c r="CO1046" i="6" l="1"/>
  <c r="CP1046" i="6" s="1"/>
  <c r="CO1047" i="6" l="1"/>
  <c r="CP1047" i="6" s="1"/>
  <c r="CO1048" i="6" l="1"/>
  <c r="CP1048" i="6" s="1"/>
  <c r="CO1049" i="6" l="1"/>
  <c r="CP1049" i="6" s="1"/>
  <c r="CO1050" i="6" l="1"/>
  <c r="CP1050" i="6" s="1"/>
  <c r="CO1051" i="6" l="1"/>
  <c r="CP1051" i="6" s="1"/>
  <c r="CO1052" i="6" l="1"/>
  <c r="CP1052" i="6" s="1"/>
  <c r="CO1053" i="6" l="1"/>
  <c r="CP1053" i="6" s="1"/>
  <c r="CO1054" i="6" l="1"/>
  <c r="CP1054" i="6" s="1"/>
  <c r="CO1055" i="6" l="1"/>
  <c r="CP1055" i="6" s="1"/>
  <c r="CO1056" i="6" l="1"/>
  <c r="CP1056" i="6" s="1"/>
  <c r="CO1057" i="6" l="1"/>
  <c r="CP1057" i="6" s="1"/>
  <c r="CO1058" i="6" l="1"/>
  <c r="CP1058" i="6" s="1"/>
  <c r="CO1059" i="6" l="1"/>
  <c r="CP1059" i="6" s="1"/>
  <c r="CO1060" i="6" l="1"/>
  <c r="CP1060" i="6" s="1"/>
  <c r="CO1061" i="6" l="1"/>
  <c r="CP1061" i="6" s="1"/>
  <c r="CO1062" i="6" l="1"/>
  <c r="CP1062" i="6" s="1"/>
  <c r="CO1063" i="6" l="1"/>
  <c r="CP1063" i="6" s="1"/>
  <c r="CO1064" i="6" l="1"/>
  <c r="CP1064" i="6" s="1"/>
  <c r="CO1065" i="6" l="1"/>
  <c r="CP1065" i="6" s="1"/>
  <c r="CO1066" i="6" l="1"/>
  <c r="CP1066" i="6" s="1"/>
  <c r="CO1067" i="6" l="1"/>
  <c r="CP1067" i="6" s="1"/>
  <c r="CO1068" i="6" l="1"/>
  <c r="CP1068" i="6" s="1"/>
  <c r="CO1069" i="6" l="1"/>
  <c r="CP1069" i="6" s="1"/>
  <c r="CO1070" i="6" l="1"/>
  <c r="CP1070" i="6" s="1"/>
  <c r="CO1071" i="6" l="1"/>
  <c r="CP1071" i="6" s="1"/>
  <c r="CO1072" i="6" l="1"/>
  <c r="CP1072" i="6" s="1"/>
  <c r="CO1073" i="6" l="1"/>
  <c r="CP1073" i="6" s="1"/>
  <c r="CO1074" i="6" l="1"/>
  <c r="CP1074" i="6" s="1"/>
  <c r="CO1075" i="6" l="1"/>
  <c r="CP1075" i="6" s="1"/>
  <c r="CO1076" i="6" l="1"/>
  <c r="CP1076" i="6" s="1"/>
  <c r="CO1077" i="6" l="1"/>
  <c r="CP1077" i="6" s="1"/>
  <c r="CO1078" i="6" l="1"/>
  <c r="CP1078" i="6" s="1"/>
  <c r="CO1079" i="6" l="1"/>
  <c r="CP1079" i="6" s="1"/>
  <c r="CO1080" i="6" l="1"/>
  <c r="CP1080" i="6" s="1"/>
  <c r="CO1081" i="6" l="1"/>
  <c r="CP1081" i="6" s="1"/>
  <c r="CO1082" i="6" l="1"/>
  <c r="CP1082" i="6" s="1"/>
  <c r="CO1083" i="6" l="1"/>
  <c r="CP1083" i="6" s="1"/>
  <c r="CO1084" i="6" l="1"/>
  <c r="CP1084" i="6" s="1"/>
  <c r="CO1085" i="6" l="1"/>
  <c r="CP1085" i="6" s="1"/>
  <c r="CO1086" i="6" l="1"/>
  <c r="CP1086" i="6" s="1"/>
  <c r="CO1087" i="6" l="1"/>
  <c r="CP1087" i="6" s="1"/>
  <c r="CO1088" i="6" l="1"/>
  <c r="CP1088" i="6" s="1"/>
  <c r="CO1089" i="6" l="1"/>
  <c r="CP1089" i="6" s="1"/>
  <c r="CO1090" i="6" l="1"/>
  <c r="CP1090" i="6" s="1"/>
  <c r="CO1091" i="6" l="1"/>
  <c r="CP1091" i="6" s="1"/>
  <c r="CO1092" i="6" l="1"/>
  <c r="CP1092" i="6" s="1"/>
  <c r="CO1093" i="6" l="1"/>
  <c r="CP1093" i="6" s="1"/>
  <c r="CO1094" i="6" l="1"/>
  <c r="CP1094" i="6" s="1"/>
  <c r="CO1095" i="6" l="1"/>
  <c r="CP1095" i="6" s="1"/>
  <c r="CO1096" i="6" l="1"/>
  <c r="CP1096" i="6" s="1"/>
  <c r="CO1097" i="6" l="1"/>
  <c r="CP1097" i="6" s="1"/>
  <c r="CO1098" i="6" l="1"/>
  <c r="CP1098" i="6" s="1"/>
  <c r="CO1099" i="6" l="1"/>
  <c r="CP1099" i="6" s="1"/>
  <c r="CO1100" i="6" l="1"/>
  <c r="CP1100" i="6" s="1"/>
  <c r="CO1101" i="6" l="1"/>
  <c r="CP1101" i="6" s="1"/>
  <c r="CO1102" i="6" l="1"/>
  <c r="CP1102" i="6" s="1"/>
  <c r="CO1103" i="6" l="1"/>
  <c r="CP1103" i="6" s="1"/>
  <c r="CO1104" i="6" l="1"/>
  <c r="CP1104" i="6" s="1"/>
  <c r="CO1105" i="6" l="1"/>
  <c r="CP1105" i="6" s="1"/>
  <c r="CO1106" i="6" l="1"/>
  <c r="CP1106" i="6" s="1"/>
  <c r="CO1107" i="6" l="1"/>
  <c r="CP1107" i="6" s="1"/>
  <c r="CO1108" i="6" l="1"/>
  <c r="CP1108" i="6" s="1"/>
  <c r="CO1109" i="6" l="1"/>
  <c r="CP1109" i="6" s="1"/>
  <c r="CO1110" i="6" l="1"/>
  <c r="CP1110" i="6" s="1"/>
  <c r="CO1111" i="6" l="1"/>
  <c r="CP1111" i="6" s="1"/>
  <c r="CO1112" i="6" l="1"/>
  <c r="CP1112" i="6" s="1"/>
  <c r="CO1113" i="6" l="1"/>
  <c r="CP1113" i="6" s="1"/>
  <c r="CO1114" i="6" l="1"/>
  <c r="CP1114" i="6" s="1"/>
  <c r="CO1115" i="6" l="1"/>
  <c r="CP1115" i="6" s="1"/>
  <c r="CO1116" i="6" l="1"/>
  <c r="CP1116" i="6" s="1"/>
  <c r="CO1117" i="6" l="1"/>
  <c r="CP1117" i="6" s="1"/>
  <c r="CO1118" i="6" l="1"/>
  <c r="CP1118" i="6" s="1"/>
  <c r="CO1119" i="6" l="1"/>
  <c r="CP1119" i="6" s="1"/>
  <c r="CO1120" i="6" l="1"/>
  <c r="CP1120" i="6" s="1"/>
  <c r="CO1121" i="6" l="1"/>
  <c r="CP1121" i="6" s="1"/>
  <c r="CO1122" i="6" l="1"/>
  <c r="CP1122" i="6" s="1"/>
  <c r="CO1123" i="6" l="1"/>
  <c r="CP1123" i="6" s="1"/>
  <c r="CO1124" i="6" l="1"/>
  <c r="CP1124" i="6" s="1"/>
  <c r="CO1125" i="6" l="1"/>
  <c r="CP1125" i="6" s="1"/>
  <c r="CO1126" i="6" l="1"/>
  <c r="CP1126" i="6" s="1"/>
  <c r="CO1127" i="6" l="1"/>
  <c r="CP1127" i="6" s="1"/>
  <c r="CO1128" i="6" l="1"/>
  <c r="CP1128" i="6" s="1"/>
  <c r="CO1129" i="6" l="1"/>
  <c r="CP1129" i="6" s="1"/>
  <c r="CO1130" i="6" l="1"/>
  <c r="CP1130" i="6" s="1"/>
  <c r="CO1131" i="6" l="1"/>
  <c r="CP1131" i="6" s="1"/>
  <c r="CO1132" i="6" l="1"/>
  <c r="CP1132" i="6" s="1"/>
  <c r="CO1133" i="6" l="1"/>
  <c r="CP1133" i="6" s="1"/>
  <c r="CO1134" i="6" l="1"/>
  <c r="CP1134" i="6" s="1"/>
  <c r="CO1135" i="6" l="1"/>
  <c r="CP1135" i="6" s="1"/>
  <c r="CO1136" i="6" l="1"/>
  <c r="CP1136" i="6" s="1"/>
  <c r="CO1137" i="6" l="1"/>
  <c r="CP1137" i="6" s="1"/>
  <c r="CO1138" i="6" l="1"/>
  <c r="CP1138" i="6" s="1"/>
  <c r="CO1139" i="6" l="1"/>
  <c r="CP1139" i="6" s="1"/>
  <c r="CO1140" i="6" l="1"/>
  <c r="CP1140" i="6" s="1"/>
  <c r="CO1141" i="6" l="1"/>
  <c r="CP1141" i="6" s="1"/>
  <c r="CO1142" i="6" l="1"/>
  <c r="CP1142" i="6" s="1"/>
  <c r="CO1143" i="6" l="1"/>
  <c r="CP1143" i="6" s="1"/>
  <c r="CO1144" i="6" l="1"/>
  <c r="CP1144" i="6" s="1"/>
  <c r="CO1145" i="6" l="1"/>
  <c r="CP1145" i="6" s="1"/>
  <c r="CO1146" i="6" l="1"/>
  <c r="CP1146" i="6" s="1"/>
  <c r="CO1147" i="6" l="1"/>
  <c r="CP1147" i="6" s="1"/>
  <c r="CO1148" i="6" l="1"/>
  <c r="CP1148" i="6" s="1"/>
  <c r="CO1149" i="6" l="1"/>
  <c r="CP1149" i="6" s="1"/>
  <c r="CO1150" i="6" l="1"/>
  <c r="CP1150" i="6" s="1"/>
  <c r="CO1151" i="6" l="1"/>
  <c r="CP1151" i="6" s="1"/>
  <c r="CO1152" i="6" l="1"/>
  <c r="CP1152" i="6" s="1"/>
  <c r="CO1153" i="6" l="1"/>
  <c r="CP1153" i="6" s="1"/>
  <c r="CO1154" i="6" l="1"/>
  <c r="CP1154" i="6" s="1"/>
  <c r="CO1155" i="6" l="1"/>
  <c r="CP1155" i="6" s="1"/>
  <c r="CO1156" i="6" l="1"/>
  <c r="CP1156" i="6" s="1"/>
  <c r="CO1157" i="6" l="1"/>
  <c r="CP1157" i="6" s="1"/>
  <c r="CO1158" i="6" l="1"/>
  <c r="CP1158" i="6" s="1"/>
  <c r="CO1159" i="6" l="1"/>
  <c r="CP1159" i="6" s="1"/>
  <c r="CO1160" i="6" l="1"/>
  <c r="CP1160" i="6" s="1"/>
  <c r="CO1161" i="6" l="1"/>
  <c r="CP1161" i="6" s="1"/>
  <c r="CO1162" i="6" l="1"/>
  <c r="CP1162" i="6" s="1"/>
  <c r="CO1163" i="6" l="1"/>
  <c r="CP1163" i="6" s="1"/>
  <c r="CO1164" i="6" l="1"/>
  <c r="CP1164" i="6" s="1"/>
  <c r="CO1165" i="6" l="1"/>
  <c r="CP1165" i="6" s="1"/>
  <c r="CO1166" i="6" l="1"/>
  <c r="CP1166" i="6" s="1"/>
  <c r="CO1167" i="6" l="1"/>
  <c r="CP1167" i="6" s="1"/>
  <c r="CO1168" i="6" l="1"/>
  <c r="CP1168" i="6" s="1"/>
  <c r="CO1169" i="6" l="1"/>
  <c r="CP1169" i="6" s="1"/>
  <c r="CO1170" i="6" l="1"/>
  <c r="CP1170" i="6" s="1"/>
  <c r="CO1171" i="6" l="1"/>
  <c r="CP1171" i="6" s="1"/>
  <c r="CO1172" i="6" l="1"/>
  <c r="CP1172" i="6" s="1"/>
  <c r="CO1173" i="6" l="1"/>
  <c r="CP1173" i="6" s="1"/>
  <c r="CO1174" i="6" l="1"/>
  <c r="CP1174" i="6" s="1"/>
  <c r="CO1175" i="6" l="1"/>
  <c r="CP1175" i="6" s="1"/>
  <c r="CO1176" i="6" l="1"/>
  <c r="CP1176" i="6" s="1"/>
  <c r="CO1177" i="6" l="1"/>
  <c r="CP1177" i="6" s="1"/>
  <c r="CO1178" i="6" l="1"/>
  <c r="CP1178" i="6" s="1"/>
  <c r="CO1179" i="6" l="1"/>
  <c r="CP1179" i="6" s="1"/>
  <c r="CO1180" i="6" l="1"/>
  <c r="CP1180" i="6" s="1"/>
  <c r="CO1181" i="6" l="1"/>
  <c r="CP1181" i="6" s="1"/>
  <c r="CO1182" i="6" l="1"/>
  <c r="CP1182" i="6" s="1"/>
  <c r="CO1183" i="6" l="1"/>
  <c r="CP1183" i="6" s="1"/>
  <c r="CO1184" i="6" l="1"/>
  <c r="CP1184" i="6" s="1"/>
  <c r="CO1185" i="6" l="1"/>
  <c r="CP1185" i="6" s="1"/>
  <c r="CO1186" i="6" l="1"/>
  <c r="CP1186" i="6" s="1"/>
  <c r="CO1187" i="6" l="1"/>
  <c r="CP1187" i="6" s="1"/>
  <c r="CO1188" i="6" l="1"/>
  <c r="CP1188" i="6" s="1"/>
  <c r="CO1189" i="6" l="1"/>
  <c r="CP1189" i="6" s="1"/>
  <c r="CO1190" i="6" l="1"/>
  <c r="CP1190" i="6" s="1"/>
  <c r="CO1191" i="6" l="1"/>
  <c r="CP1191" i="6" s="1"/>
  <c r="CO1192" i="6" l="1"/>
  <c r="CP1192" i="6" s="1"/>
  <c r="CO1193" i="6" l="1"/>
  <c r="CP1193" i="6" s="1"/>
  <c r="CO1194" i="6" l="1"/>
  <c r="CP1194" i="6" s="1"/>
  <c r="CO1195" i="6" l="1"/>
  <c r="CP1195" i="6" s="1"/>
  <c r="CO1196" i="6" l="1"/>
  <c r="CP1196" i="6" s="1"/>
  <c r="CO1197" i="6" l="1"/>
  <c r="CP1197" i="6" s="1"/>
  <c r="CO1198" i="6" l="1"/>
  <c r="CP1198" i="6" s="1"/>
  <c r="CO1199" i="6" l="1"/>
  <c r="CP1199" i="6" s="1"/>
  <c r="CO1200" i="6" l="1"/>
  <c r="CP1200" i="6" s="1"/>
  <c r="CO1201" i="6" l="1"/>
  <c r="CP1201" i="6" s="1"/>
  <c r="CO1202" i="6" l="1"/>
  <c r="CP1202" i="6" s="1"/>
  <c r="CO1203" i="6" l="1"/>
  <c r="CP1203" i="6" s="1"/>
  <c r="CO1204" i="6" l="1"/>
  <c r="CP1204" i="6" s="1"/>
  <c r="CO1205" i="6" l="1"/>
  <c r="CP1205" i="6" s="1"/>
  <c r="CO1206" i="6" l="1"/>
  <c r="CP1206" i="6" s="1"/>
  <c r="CO1207" i="6" l="1"/>
  <c r="CP1207" i="6" s="1"/>
  <c r="CO1208" i="6" l="1"/>
  <c r="CP1208" i="6" s="1"/>
  <c r="CO1209" i="6" l="1"/>
  <c r="CP1209" i="6" s="1"/>
  <c r="CO1210" i="6" l="1"/>
  <c r="CP1210" i="6" s="1"/>
  <c r="CO1211" i="6" l="1"/>
  <c r="CP1211" i="6" s="1"/>
  <c r="CO1212" i="6" l="1"/>
  <c r="CP1212" i="6" s="1"/>
  <c r="CO1213" i="6" l="1"/>
  <c r="CP1213" i="6" s="1"/>
  <c r="CO1214" i="6" l="1"/>
  <c r="CP1214" i="6" s="1"/>
  <c r="CO1215" i="6" l="1"/>
  <c r="CP1215" i="6" s="1"/>
  <c r="CO1216" i="6" l="1"/>
  <c r="CP1216" i="6" s="1"/>
  <c r="CO1217" i="6" l="1"/>
  <c r="CP1217" i="6" s="1"/>
  <c r="CO1218" i="6" l="1"/>
  <c r="CP1218" i="6" s="1"/>
  <c r="CO1219" i="6" l="1"/>
  <c r="CP1219" i="6" s="1"/>
  <c r="CO1220" i="6" l="1"/>
  <c r="CP1220" i="6" s="1"/>
  <c r="CO1221" i="6" l="1"/>
  <c r="CP1221" i="6" s="1"/>
  <c r="CO1222" i="6" l="1"/>
  <c r="CP1222" i="6" s="1"/>
  <c r="CO1223" i="6" l="1"/>
  <c r="CP1223" i="6" s="1"/>
  <c r="CO1224" i="6" l="1"/>
  <c r="CP1224" i="6" s="1"/>
  <c r="CO1225" i="6" l="1"/>
  <c r="CP1225" i="6" s="1"/>
  <c r="CO1226" i="6" l="1"/>
  <c r="CP1226" i="6" s="1"/>
  <c r="CO1227" i="6" l="1"/>
  <c r="CP1227" i="6" s="1"/>
  <c r="CO1228" i="6" l="1"/>
  <c r="CP1228" i="6" s="1"/>
  <c r="CO1229" i="6" l="1"/>
  <c r="CP1229" i="6" s="1"/>
  <c r="CO1230" i="6" l="1"/>
  <c r="CP1230" i="6" s="1"/>
  <c r="CO1231" i="6" l="1"/>
  <c r="CP1231" i="6" s="1"/>
  <c r="CO1232" i="6" l="1"/>
  <c r="CP1232" i="6" s="1"/>
  <c r="CO1233" i="6" l="1"/>
  <c r="CP1233" i="6" s="1"/>
  <c r="CO1234" i="6" l="1"/>
  <c r="CP1234" i="6" s="1"/>
  <c r="CO1235" i="6" l="1"/>
  <c r="CP1235" i="6" s="1"/>
  <c r="CO1236" i="6" l="1"/>
  <c r="CP1236" i="6" s="1"/>
  <c r="CO1237" i="6" l="1"/>
  <c r="CP1237" i="6" s="1"/>
  <c r="CO1238" i="6" l="1"/>
  <c r="CP1238" i="6" s="1"/>
  <c r="CO1239" i="6" l="1"/>
  <c r="CP1239" i="6" s="1"/>
  <c r="CO1240" i="6" l="1"/>
  <c r="CP1240" i="6" s="1"/>
  <c r="CO1241" i="6" l="1"/>
  <c r="CP1241" i="6" s="1"/>
  <c r="CO1242" i="6" l="1"/>
  <c r="CP1242" i="6" s="1"/>
  <c r="CO1243" i="6" l="1"/>
  <c r="CP1243" i="6" s="1"/>
  <c r="CO1244" i="6" l="1"/>
  <c r="CP1244" i="6" s="1"/>
  <c r="CO1245" i="6" l="1"/>
  <c r="CP1245" i="6" s="1"/>
  <c r="CO1246" i="6" l="1"/>
  <c r="CP1246" i="6" s="1"/>
  <c r="CO1247" i="6" l="1"/>
  <c r="CP1247" i="6" s="1"/>
  <c r="CO1248" i="6" l="1"/>
  <c r="CP1248" i="6" s="1"/>
  <c r="CO1249" i="6" l="1"/>
  <c r="CP1249" i="6" s="1"/>
  <c r="CO1250" i="6" l="1"/>
  <c r="CP1250" i="6" s="1"/>
  <c r="CO1251" i="6" l="1"/>
  <c r="CP1251" i="6" s="1"/>
  <c r="CO1252" i="6" l="1"/>
  <c r="CP1252" i="6" s="1"/>
  <c r="CO1253" i="6" l="1"/>
  <c r="CP1253" i="6" s="1"/>
  <c r="CO1254" i="6" l="1"/>
  <c r="CP1254" i="6" s="1"/>
  <c r="CO1255" i="6" l="1"/>
  <c r="CP1255" i="6" s="1"/>
  <c r="CO1256" i="6" l="1"/>
  <c r="CP1256" i="6" s="1"/>
  <c r="CO1257" i="6" l="1"/>
  <c r="CP1257" i="6" s="1"/>
  <c r="CO1258" i="6" l="1"/>
  <c r="CP1258" i="6" s="1"/>
  <c r="CO1259" i="6" l="1"/>
  <c r="CP1259" i="6" s="1"/>
  <c r="CO1260" i="6" l="1"/>
  <c r="CP1260" i="6" s="1"/>
  <c r="CO1261" i="6" l="1"/>
  <c r="CP1261" i="6" s="1"/>
  <c r="CO1262" i="6" l="1"/>
  <c r="CP1262" i="6" s="1"/>
  <c r="CO1263" i="6" l="1"/>
  <c r="CP1263" i="6" s="1"/>
  <c r="CO1264" i="6" l="1"/>
  <c r="CP1264" i="6" s="1"/>
  <c r="CO1265" i="6" l="1"/>
  <c r="CP1265" i="6" s="1"/>
  <c r="CO1266" i="6" l="1"/>
  <c r="CP1266" i="6" s="1"/>
  <c r="CO1267" i="6" l="1"/>
  <c r="CP1267" i="6" s="1"/>
  <c r="CO1268" i="6" l="1"/>
  <c r="CP1268" i="6" s="1"/>
  <c r="CO1269" i="6" l="1"/>
  <c r="CP1269" i="6" s="1"/>
  <c r="CO1270" i="6" l="1"/>
  <c r="CP1270" i="6" s="1"/>
  <c r="CO1271" i="6" l="1"/>
  <c r="CP1271" i="6" s="1"/>
  <c r="CO1272" i="6" l="1"/>
  <c r="CP1272" i="6" s="1"/>
  <c r="CO1273" i="6" l="1"/>
  <c r="CP1273" i="6" s="1"/>
  <c r="CO1274" i="6" l="1"/>
  <c r="CP1274" i="6" s="1"/>
  <c r="CO1275" i="6" l="1"/>
  <c r="CP1275" i="6" s="1"/>
  <c r="CO1276" i="6" l="1"/>
  <c r="CP1276" i="6" s="1"/>
  <c r="CO1277" i="6" l="1"/>
  <c r="CP1277" i="6" s="1"/>
  <c r="CO1278" i="6" l="1"/>
  <c r="CP1278" i="6" s="1"/>
  <c r="CO1279" i="6" l="1"/>
  <c r="CP1279" i="6" s="1"/>
  <c r="CO1280" i="6" l="1"/>
  <c r="CP1280" i="6" s="1"/>
  <c r="CO1281" i="6" l="1"/>
  <c r="CP1281" i="6" s="1"/>
  <c r="CO1282" i="6" l="1"/>
  <c r="CP1282" i="6" s="1"/>
  <c r="CO1283" i="6" l="1"/>
  <c r="CP1283" i="6" s="1"/>
  <c r="CO1284" i="6" l="1"/>
  <c r="CP1284" i="6" s="1"/>
  <c r="CO1285" i="6" l="1"/>
  <c r="CP1285" i="6" s="1"/>
  <c r="CO1286" i="6" l="1"/>
  <c r="CP1286" i="6" s="1"/>
  <c r="CO1287" i="6" l="1"/>
  <c r="CP1287" i="6" s="1"/>
  <c r="CO1288" i="6" l="1"/>
  <c r="CP1288" i="6" s="1"/>
  <c r="CO1289" i="6" l="1"/>
  <c r="CP1289" i="6" s="1"/>
  <c r="CO1290" i="6" l="1"/>
  <c r="CP1290" i="6" s="1"/>
  <c r="CO1291" i="6" l="1"/>
  <c r="CP1291" i="6" s="1"/>
  <c r="CO1292" i="6" l="1"/>
  <c r="CP1292" i="6" s="1"/>
  <c r="CO1293" i="6" l="1"/>
  <c r="CP1293" i="6" s="1"/>
  <c r="CO1294" i="6" l="1"/>
  <c r="CP1294" i="6" s="1"/>
  <c r="CO1295" i="6" l="1"/>
  <c r="CP1295" i="6" s="1"/>
  <c r="CO1296" i="6" l="1"/>
  <c r="CP1296" i="6" s="1"/>
  <c r="CO1297" i="6" l="1"/>
  <c r="CP1297" i="6" s="1"/>
  <c r="CO1298" i="6" l="1"/>
  <c r="CP1298" i="6" s="1"/>
  <c r="CO1299" i="6" l="1"/>
  <c r="CP1299" i="6" s="1"/>
  <c r="CO1300" i="6" l="1"/>
  <c r="CP1300" i="6" s="1"/>
  <c r="CO1301" i="6" l="1"/>
  <c r="CP1301" i="6" s="1"/>
</calcChain>
</file>

<file path=xl/sharedStrings.xml><?xml version="1.0" encoding="utf-8"?>
<sst xmlns="http://schemas.openxmlformats.org/spreadsheetml/2006/main" count="104" uniqueCount="33">
  <si>
    <t>R/t</t>
  </si>
  <si>
    <t>KDF</t>
  </si>
  <si>
    <t>f</t>
  </si>
  <si>
    <t>L/t</t>
  </si>
  <si>
    <t>P_fail</t>
  </si>
  <si>
    <t>E x 1e-6</t>
  </si>
  <si>
    <t>Babcock &amp; Sechler, 1963</t>
  </si>
  <si>
    <t>R (in)</t>
  </si>
  <si>
    <t>t x 1e3 (in)</t>
  </si>
  <si>
    <t>L (in)</t>
  </si>
  <si>
    <t>D (in)</t>
  </si>
  <si>
    <t>Donnell, 1934</t>
  </si>
  <si>
    <t>Tennyson, 1969</t>
  </si>
  <si>
    <t>t (in)</t>
  </si>
  <si>
    <t>Yamaki, 1984</t>
  </si>
  <si>
    <t>Fluegge, 1932</t>
  </si>
  <si>
    <t>R (m)</t>
  </si>
  <si>
    <t>t (m)</t>
  </si>
  <si>
    <t>L (m)</t>
  </si>
  <si>
    <t>R (cm)</t>
  </si>
  <si>
    <t>t (cm)</t>
  </si>
  <si>
    <t>L (cm)</t>
  </si>
  <si>
    <t>E (kg/cm^2)</t>
  </si>
  <si>
    <t>P_fail (kg/cm)</t>
  </si>
  <si>
    <t>Arbocz thesis, 1968</t>
  </si>
  <si>
    <t>Almroth, 1966</t>
  </si>
  <si>
    <t>E (psi)</t>
  </si>
  <si>
    <t>Esslinger, 1972</t>
  </si>
  <si>
    <t>E (Pa)</t>
  </si>
  <si>
    <t>u</t>
  </si>
  <si>
    <t>Hutchinson et al., 1971</t>
  </si>
  <si>
    <t>Muggeridge &amp; Tennyson, 1969</t>
  </si>
  <si>
    <t>Z/(1-v^2)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</si>
</sst>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1" fontId="0" fillId="0" borderId="0" xfId="0" applyNumberFormat="1"/>
    <xf numFmtId="0" fontId="0" fillId="0" borderId="1" xfId="0" applyBorder="1"/>
    <xf numFmtId="2" fontId="0" fillId="0" borderId="0" xfId="0" applyNumberFormat="1"/>
    <xf numFmtId="164" fontId="0" fillId="0" borderId="1" xfId="0" applyNumberFormat="1" applyBorder="1"/>
    <xf numFmtId="0" fontId="0" fillId="0" borderId="0" xfId="0" applyNumberFormat="1"/>
    <xf numFmtId="0" fontId="0" fillId="0" borderId="0" xfId="0" applyFill="1" applyBorder="1"/>
    <xf numFmtId="0" fontId="0" fillId="0" borderId="0" xfId="0" applyBorder="1"/>
    <xf numFmtId="164" fontId="0" fillId="0" borderId="0" xfId="0" applyNumberFormat="1" applyBorder="1"/>
    <xf numFmtId="11" fontId="0" fillId="0" borderId="0" xfId="0" applyNumberFormat="1" applyBorder="1"/>
    <xf numFmtId="0" fontId="0" fillId="0" borderId="0" xfId="0" applyNumberFormat="1" applyBorder="1"/>
    <xf numFmtId="0" fontId="0" fillId="0" borderId="0" xfId="0" applyNumberFormat="1" applyFill="1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759781205292591E-2"/>
          <c:y val="2.0774318481157902E-2"/>
          <c:w val="0.91869637596680309"/>
          <c:h val="0.89536673215211682"/>
        </c:manualLayout>
      </c:layout>
      <c:scatterChart>
        <c:scatterStyle val="lineMarker"/>
        <c:varyColors val="0"/>
        <c:ser>
          <c:idx val="0"/>
          <c:order val="0"/>
          <c:tx>
            <c:v>KDF</c:v>
          </c:tx>
          <c:spPr>
            <a:ln w="1905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Data!$CO$3:$CO$1301</c:f>
              <c:numCache>
                <c:formatCode>General</c:formatCode>
                <c:ptCount val="1299"/>
                <c:pt idx="0">
                  <c:v>11.55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105</c:v>
                </c:pt>
                <c:pt idx="20">
                  <c:v>110</c:v>
                </c:pt>
                <c:pt idx="21">
                  <c:v>115</c:v>
                </c:pt>
                <c:pt idx="22">
                  <c:v>120</c:v>
                </c:pt>
                <c:pt idx="23">
                  <c:v>125</c:v>
                </c:pt>
                <c:pt idx="24">
                  <c:v>130</c:v>
                </c:pt>
                <c:pt idx="25">
                  <c:v>135</c:v>
                </c:pt>
                <c:pt idx="26">
                  <c:v>140</c:v>
                </c:pt>
                <c:pt idx="27">
                  <c:v>145</c:v>
                </c:pt>
                <c:pt idx="28">
                  <c:v>150</c:v>
                </c:pt>
                <c:pt idx="29">
                  <c:v>155</c:v>
                </c:pt>
                <c:pt idx="30">
                  <c:v>160</c:v>
                </c:pt>
                <c:pt idx="31">
                  <c:v>165</c:v>
                </c:pt>
                <c:pt idx="32">
                  <c:v>170</c:v>
                </c:pt>
                <c:pt idx="33">
                  <c:v>175</c:v>
                </c:pt>
                <c:pt idx="34">
                  <c:v>180</c:v>
                </c:pt>
                <c:pt idx="35">
                  <c:v>185</c:v>
                </c:pt>
                <c:pt idx="36">
                  <c:v>190</c:v>
                </c:pt>
                <c:pt idx="37">
                  <c:v>195</c:v>
                </c:pt>
                <c:pt idx="38">
                  <c:v>200</c:v>
                </c:pt>
                <c:pt idx="39">
                  <c:v>205</c:v>
                </c:pt>
                <c:pt idx="40">
                  <c:v>210</c:v>
                </c:pt>
                <c:pt idx="41">
                  <c:v>215</c:v>
                </c:pt>
                <c:pt idx="42">
                  <c:v>220</c:v>
                </c:pt>
                <c:pt idx="43">
                  <c:v>225</c:v>
                </c:pt>
                <c:pt idx="44">
                  <c:v>230</c:v>
                </c:pt>
                <c:pt idx="45">
                  <c:v>235</c:v>
                </c:pt>
                <c:pt idx="46">
                  <c:v>240</c:v>
                </c:pt>
                <c:pt idx="47">
                  <c:v>245</c:v>
                </c:pt>
                <c:pt idx="48">
                  <c:v>250</c:v>
                </c:pt>
                <c:pt idx="49">
                  <c:v>255</c:v>
                </c:pt>
                <c:pt idx="50">
                  <c:v>260</c:v>
                </c:pt>
                <c:pt idx="51">
                  <c:v>265</c:v>
                </c:pt>
                <c:pt idx="52">
                  <c:v>270</c:v>
                </c:pt>
                <c:pt idx="53">
                  <c:v>275</c:v>
                </c:pt>
                <c:pt idx="54">
                  <c:v>280</c:v>
                </c:pt>
                <c:pt idx="55">
                  <c:v>285</c:v>
                </c:pt>
                <c:pt idx="56">
                  <c:v>290</c:v>
                </c:pt>
                <c:pt idx="57">
                  <c:v>295</c:v>
                </c:pt>
                <c:pt idx="58">
                  <c:v>300</c:v>
                </c:pt>
                <c:pt idx="59">
                  <c:v>305</c:v>
                </c:pt>
                <c:pt idx="60">
                  <c:v>310</c:v>
                </c:pt>
                <c:pt idx="61">
                  <c:v>315</c:v>
                </c:pt>
                <c:pt idx="62">
                  <c:v>320</c:v>
                </c:pt>
                <c:pt idx="63">
                  <c:v>325</c:v>
                </c:pt>
                <c:pt idx="64">
                  <c:v>330</c:v>
                </c:pt>
                <c:pt idx="65">
                  <c:v>335</c:v>
                </c:pt>
                <c:pt idx="66">
                  <c:v>340</c:v>
                </c:pt>
                <c:pt idx="67">
                  <c:v>345</c:v>
                </c:pt>
                <c:pt idx="68">
                  <c:v>350</c:v>
                </c:pt>
                <c:pt idx="69">
                  <c:v>355</c:v>
                </c:pt>
                <c:pt idx="70">
                  <c:v>360</c:v>
                </c:pt>
                <c:pt idx="71">
                  <c:v>365</c:v>
                </c:pt>
                <c:pt idx="72">
                  <c:v>370</c:v>
                </c:pt>
                <c:pt idx="73">
                  <c:v>375</c:v>
                </c:pt>
                <c:pt idx="74">
                  <c:v>380</c:v>
                </c:pt>
                <c:pt idx="75">
                  <c:v>385</c:v>
                </c:pt>
                <c:pt idx="76">
                  <c:v>390</c:v>
                </c:pt>
                <c:pt idx="77">
                  <c:v>395</c:v>
                </c:pt>
                <c:pt idx="78">
                  <c:v>400</c:v>
                </c:pt>
                <c:pt idx="79">
                  <c:v>405</c:v>
                </c:pt>
                <c:pt idx="80">
                  <c:v>410</c:v>
                </c:pt>
                <c:pt idx="81">
                  <c:v>415</c:v>
                </c:pt>
                <c:pt idx="82">
                  <c:v>420</c:v>
                </c:pt>
                <c:pt idx="83">
                  <c:v>425</c:v>
                </c:pt>
                <c:pt idx="84">
                  <c:v>430</c:v>
                </c:pt>
                <c:pt idx="85">
                  <c:v>435</c:v>
                </c:pt>
                <c:pt idx="86">
                  <c:v>440</c:v>
                </c:pt>
                <c:pt idx="87">
                  <c:v>445</c:v>
                </c:pt>
                <c:pt idx="88">
                  <c:v>450</c:v>
                </c:pt>
                <c:pt idx="89">
                  <c:v>455</c:v>
                </c:pt>
                <c:pt idx="90">
                  <c:v>460</c:v>
                </c:pt>
                <c:pt idx="91">
                  <c:v>465</c:v>
                </c:pt>
                <c:pt idx="92">
                  <c:v>470</c:v>
                </c:pt>
                <c:pt idx="93">
                  <c:v>475</c:v>
                </c:pt>
                <c:pt idx="94">
                  <c:v>480</c:v>
                </c:pt>
                <c:pt idx="95">
                  <c:v>485</c:v>
                </c:pt>
                <c:pt idx="96">
                  <c:v>490</c:v>
                </c:pt>
                <c:pt idx="97">
                  <c:v>495</c:v>
                </c:pt>
                <c:pt idx="98">
                  <c:v>500</c:v>
                </c:pt>
                <c:pt idx="99">
                  <c:v>505</c:v>
                </c:pt>
                <c:pt idx="100">
                  <c:v>510</c:v>
                </c:pt>
                <c:pt idx="101">
                  <c:v>515</c:v>
                </c:pt>
                <c:pt idx="102">
                  <c:v>520</c:v>
                </c:pt>
                <c:pt idx="103">
                  <c:v>525</c:v>
                </c:pt>
                <c:pt idx="104">
                  <c:v>530</c:v>
                </c:pt>
                <c:pt idx="105">
                  <c:v>535</c:v>
                </c:pt>
                <c:pt idx="106">
                  <c:v>540</c:v>
                </c:pt>
                <c:pt idx="107">
                  <c:v>545</c:v>
                </c:pt>
                <c:pt idx="108">
                  <c:v>550</c:v>
                </c:pt>
                <c:pt idx="109">
                  <c:v>555</c:v>
                </c:pt>
                <c:pt idx="110">
                  <c:v>560</c:v>
                </c:pt>
                <c:pt idx="111">
                  <c:v>565</c:v>
                </c:pt>
                <c:pt idx="112">
                  <c:v>570</c:v>
                </c:pt>
                <c:pt idx="113">
                  <c:v>575</c:v>
                </c:pt>
                <c:pt idx="114">
                  <c:v>580</c:v>
                </c:pt>
                <c:pt idx="115">
                  <c:v>585</c:v>
                </c:pt>
                <c:pt idx="116">
                  <c:v>590</c:v>
                </c:pt>
                <c:pt idx="117">
                  <c:v>595</c:v>
                </c:pt>
                <c:pt idx="118">
                  <c:v>600</c:v>
                </c:pt>
                <c:pt idx="119">
                  <c:v>605</c:v>
                </c:pt>
                <c:pt idx="120">
                  <c:v>610</c:v>
                </c:pt>
                <c:pt idx="121">
                  <c:v>615</c:v>
                </c:pt>
                <c:pt idx="122">
                  <c:v>620</c:v>
                </c:pt>
                <c:pt idx="123">
                  <c:v>625</c:v>
                </c:pt>
                <c:pt idx="124">
                  <c:v>630</c:v>
                </c:pt>
                <c:pt idx="125">
                  <c:v>635</c:v>
                </c:pt>
                <c:pt idx="126">
                  <c:v>640</c:v>
                </c:pt>
                <c:pt idx="127">
                  <c:v>645</c:v>
                </c:pt>
                <c:pt idx="128">
                  <c:v>650</c:v>
                </c:pt>
                <c:pt idx="129">
                  <c:v>655</c:v>
                </c:pt>
                <c:pt idx="130">
                  <c:v>660</c:v>
                </c:pt>
                <c:pt idx="131">
                  <c:v>665</c:v>
                </c:pt>
                <c:pt idx="132">
                  <c:v>670</c:v>
                </c:pt>
                <c:pt idx="133">
                  <c:v>675</c:v>
                </c:pt>
                <c:pt idx="134">
                  <c:v>680</c:v>
                </c:pt>
                <c:pt idx="135">
                  <c:v>685</c:v>
                </c:pt>
                <c:pt idx="136">
                  <c:v>690</c:v>
                </c:pt>
                <c:pt idx="137">
                  <c:v>695</c:v>
                </c:pt>
                <c:pt idx="138">
                  <c:v>700</c:v>
                </c:pt>
                <c:pt idx="139">
                  <c:v>705</c:v>
                </c:pt>
                <c:pt idx="140">
                  <c:v>710</c:v>
                </c:pt>
                <c:pt idx="141">
                  <c:v>715</c:v>
                </c:pt>
                <c:pt idx="142">
                  <c:v>720</c:v>
                </c:pt>
                <c:pt idx="143">
                  <c:v>725</c:v>
                </c:pt>
                <c:pt idx="144">
                  <c:v>730</c:v>
                </c:pt>
                <c:pt idx="145">
                  <c:v>735</c:v>
                </c:pt>
                <c:pt idx="146">
                  <c:v>740</c:v>
                </c:pt>
                <c:pt idx="147">
                  <c:v>745</c:v>
                </c:pt>
                <c:pt idx="148">
                  <c:v>750</c:v>
                </c:pt>
                <c:pt idx="149">
                  <c:v>755</c:v>
                </c:pt>
                <c:pt idx="150">
                  <c:v>760</c:v>
                </c:pt>
                <c:pt idx="151">
                  <c:v>765</c:v>
                </c:pt>
                <c:pt idx="152">
                  <c:v>770</c:v>
                </c:pt>
                <c:pt idx="153">
                  <c:v>775</c:v>
                </c:pt>
                <c:pt idx="154">
                  <c:v>780</c:v>
                </c:pt>
                <c:pt idx="155">
                  <c:v>785</c:v>
                </c:pt>
                <c:pt idx="156">
                  <c:v>790</c:v>
                </c:pt>
                <c:pt idx="157">
                  <c:v>795</c:v>
                </c:pt>
                <c:pt idx="158">
                  <c:v>800</c:v>
                </c:pt>
                <c:pt idx="159">
                  <c:v>805</c:v>
                </c:pt>
                <c:pt idx="160">
                  <c:v>810</c:v>
                </c:pt>
                <c:pt idx="161">
                  <c:v>815</c:v>
                </c:pt>
                <c:pt idx="162">
                  <c:v>820</c:v>
                </c:pt>
                <c:pt idx="163">
                  <c:v>825</c:v>
                </c:pt>
                <c:pt idx="164">
                  <c:v>830</c:v>
                </c:pt>
                <c:pt idx="165">
                  <c:v>835</c:v>
                </c:pt>
                <c:pt idx="166">
                  <c:v>840</c:v>
                </c:pt>
                <c:pt idx="167">
                  <c:v>845</c:v>
                </c:pt>
                <c:pt idx="168">
                  <c:v>850</c:v>
                </c:pt>
                <c:pt idx="169">
                  <c:v>855</c:v>
                </c:pt>
                <c:pt idx="170">
                  <c:v>860</c:v>
                </c:pt>
                <c:pt idx="171">
                  <c:v>865</c:v>
                </c:pt>
                <c:pt idx="172">
                  <c:v>870</c:v>
                </c:pt>
                <c:pt idx="173">
                  <c:v>875</c:v>
                </c:pt>
                <c:pt idx="174">
                  <c:v>880</c:v>
                </c:pt>
                <c:pt idx="175">
                  <c:v>885</c:v>
                </c:pt>
                <c:pt idx="176">
                  <c:v>890</c:v>
                </c:pt>
                <c:pt idx="177">
                  <c:v>895</c:v>
                </c:pt>
                <c:pt idx="178">
                  <c:v>900</c:v>
                </c:pt>
                <c:pt idx="179">
                  <c:v>905</c:v>
                </c:pt>
                <c:pt idx="180">
                  <c:v>910</c:v>
                </c:pt>
                <c:pt idx="181">
                  <c:v>915</c:v>
                </c:pt>
                <c:pt idx="182">
                  <c:v>920</c:v>
                </c:pt>
                <c:pt idx="183">
                  <c:v>925</c:v>
                </c:pt>
                <c:pt idx="184">
                  <c:v>930</c:v>
                </c:pt>
                <c:pt idx="185">
                  <c:v>935</c:v>
                </c:pt>
                <c:pt idx="186">
                  <c:v>940</c:v>
                </c:pt>
                <c:pt idx="187">
                  <c:v>945</c:v>
                </c:pt>
                <c:pt idx="188">
                  <c:v>950</c:v>
                </c:pt>
                <c:pt idx="189">
                  <c:v>955</c:v>
                </c:pt>
                <c:pt idx="190">
                  <c:v>960</c:v>
                </c:pt>
                <c:pt idx="191">
                  <c:v>965</c:v>
                </c:pt>
                <c:pt idx="192">
                  <c:v>970</c:v>
                </c:pt>
                <c:pt idx="193">
                  <c:v>975</c:v>
                </c:pt>
                <c:pt idx="194">
                  <c:v>980</c:v>
                </c:pt>
                <c:pt idx="195">
                  <c:v>985</c:v>
                </c:pt>
                <c:pt idx="196">
                  <c:v>990</c:v>
                </c:pt>
                <c:pt idx="197">
                  <c:v>995</c:v>
                </c:pt>
                <c:pt idx="198">
                  <c:v>1000</c:v>
                </c:pt>
                <c:pt idx="199">
                  <c:v>1005</c:v>
                </c:pt>
                <c:pt idx="200">
                  <c:v>1010</c:v>
                </c:pt>
                <c:pt idx="201">
                  <c:v>1015</c:v>
                </c:pt>
                <c:pt idx="202">
                  <c:v>1020</c:v>
                </c:pt>
                <c:pt idx="203">
                  <c:v>1025</c:v>
                </c:pt>
                <c:pt idx="204">
                  <c:v>1030</c:v>
                </c:pt>
                <c:pt idx="205">
                  <c:v>1035</c:v>
                </c:pt>
                <c:pt idx="206">
                  <c:v>1040</c:v>
                </c:pt>
                <c:pt idx="207">
                  <c:v>1045</c:v>
                </c:pt>
                <c:pt idx="208">
                  <c:v>1050</c:v>
                </c:pt>
                <c:pt idx="209">
                  <c:v>1055</c:v>
                </c:pt>
                <c:pt idx="210">
                  <c:v>1060</c:v>
                </c:pt>
                <c:pt idx="211">
                  <c:v>1065</c:v>
                </c:pt>
                <c:pt idx="212">
                  <c:v>1070</c:v>
                </c:pt>
                <c:pt idx="213">
                  <c:v>1075</c:v>
                </c:pt>
                <c:pt idx="214">
                  <c:v>1080</c:v>
                </c:pt>
                <c:pt idx="215">
                  <c:v>1085</c:v>
                </c:pt>
                <c:pt idx="216">
                  <c:v>1090</c:v>
                </c:pt>
                <c:pt idx="217">
                  <c:v>1095</c:v>
                </c:pt>
                <c:pt idx="218">
                  <c:v>1100</c:v>
                </c:pt>
                <c:pt idx="219">
                  <c:v>1105</c:v>
                </c:pt>
                <c:pt idx="220">
                  <c:v>1110</c:v>
                </c:pt>
                <c:pt idx="221">
                  <c:v>1115</c:v>
                </c:pt>
                <c:pt idx="222">
                  <c:v>1120</c:v>
                </c:pt>
                <c:pt idx="223">
                  <c:v>1125</c:v>
                </c:pt>
                <c:pt idx="224">
                  <c:v>1130</c:v>
                </c:pt>
                <c:pt idx="225">
                  <c:v>1135</c:v>
                </c:pt>
                <c:pt idx="226">
                  <c:v>1140</c:v>
                </c:pt>
                <c:pt idx="227">
                  <c:v>1145</c:v>
                </c:pt>
                <c:pt idx="228">
                  <c:v>1150</c:v>
                </c:pt>
                <c:pt idx="229">
                  <c:v>1155</c:v>
                </c:pt>
                <c:pt idx="230">
                  <c:v>1160</c:v>
                </c:pt>
                <c:pt idx="231">
                  <c:v>1165</c:v>
                </c:pt>
                <c:pt idx="232">
                  <c:v>1170</c:v>
                </c:pt>
                <c:pt idx="233">
                  <c:v>1175</c:v>
                </c:pt>
                <c:pt idx="234">
                  <c:v>1180</c:v>
                </c:pt>
                <c:pt idx="235">
                  <c:v>1185</c:v>
                </c:pt>
                <c:pt idx="236">
                  <c:v>1190</c:v>
                </c:pt>
                <c:pt idx="237">
                  <c:v>1195</c:v>
                </c:pt>
                <c:pt idx="238">
                  <c:v>1200</c:v>
                </c:pt>
                <c:pt idx="239">
                  <c:v>1205</c:v>
                </c:pt>
                <c:pt idx="240">
                  <c:v>1210</c:v>
                </c:pt>
                <c:pt idx="241">
                  <c:v>1215</c:v>
                </c:pt>
                <c:pt idx="242">
                  <c:v>1220</c:v>
                </c:pt>
                <c:pt idx="243">
                  <c:v>1225</c:v>
                </c:pt>
                <c:pt idx="244">
                  <c:v>1230</c:v>
                </c:pt>
                <c:pt idx="245">
                  <c:v>1235</c:v>
                </c:pt>
                <c:pt idx="246">
                  <c:v>1240</c:v>
                </c:pt>
                <c:pt idx="247">
                  <c:v>1245</c:v>
                </c:pt>
                <c:pt idx="248">
                  <c:v>1250</c:v>
                </c:pt>
                <c:pt idx="249">
                  <c:v>1255</c:v>
                </c:pt>
                <c:pt idx="250">
                  <c:v>1260</c:v>
                </c:pt>
                <c:pt idx="251">
                  <c:v>1265</c:v>
                </c:pt>
                <c:pt idx="252">
                  <c:v>1270</c:v>
                </c:pt>
                <c:pt idx="253">
                  <c:v>1275</c:v>
                </c:pt>
                <c:pt idx="254">
                  <c:v>1280</c:v>
                </c:pt>
                <c:pt idx="255">
                  <c:v>1285</c:v>
                </c:pt>
                <c:pt idx="256">
                  <c:v>1290</c:v>
                </c:pt>
                <c:pt idx="257">
                  <c:v>1295</c:v>
                </c:pt>
                <c:pt idx="258">
                  <c:v>1300</c:v>
                </c:pt>
                <c:pt idx="259">
                  <c:v>1305</c:v>
                </c:pt>
                <c:pt idx="260">
                  <c:v>1310</c:v>
                </c:pt>
                <c:pt idx="261">
                  <c:v>1315</c:v>
                </c:pt>
                <c:pt idx="262">
                  <c:v>1320</c:v>
                </c:pt>
                <c:pt idx="263">
                  <c:v>1325</c:v>
                </c:pt>
                <c:pt idx="264">
                  <c:v>1330</c:v>
                </c:pt>
                <c:pt idx="265">
                  <c:v>1335</c:v>
                </c:pt>
                <c:pt idx="266">
                  <c:v>1340</c:v>
                </c:pt>
                <c:pt idx="267">
                  <c:v>1345</c:v>
                </c:pt>
                <c:pt idx="268">
                  <c:v>1350</c:v>
                </c:pt>
                <c:pt idx="269">
                  <c:v>1355</c:v>
                </c:pt>
                <c:pt idx="270">
                  <c:v>1360</c:v>
                </c:pt>
                <c:pt idx="271">
                  <c:v>1365</c:v>
                </c:pt>
                <c:pt idx="272">
                  <c:v>1370</c:v>
                </c:pt>
                <c:pt idx="273">
                  <c:v>1375</c:v>
                </c:pt>
                <c:pt idx="274">
                  <c:v>1380</c:v>
                </c:pt>
                <c:pt idx="275">
                  <c:v>1385</c:v>
                </c:pt>
                <c:pt idx="276">
                  <c:v>1390</c:v>
                </c:pt>
                <c:pt idx="277">
                  <c:v>1395</c:v>
                </c:pt>
                <c:pt idx="278">
                  <c:v>1400</c:v>
                </c:pt>
                <c:pt idx="279">
                  <c:v>1405</c:v>
                </c:pt>
                <c:pt idx="280">
                  <c:v>1410</c:v>
                </c:pt>
                <c:pt idx="281">
                  <c:v>1415</c:v>
                </c:pt>
                <c:pt idx="282">
                  <c:v>1420</c:v>
                </c:pt>
                <c:pt idx="283">
                  <c:v>1425</c:v>
                </c:pt>
                <c:pt idx="284">
                  <c:v>1430</c:v>
                </c:pt>
                <c:pt idx="285">
                  <c:v>1435</c:v>
                </c:pt>
                <c:pt idx="286">
                  <c:v>1440</c:v>
                </c:pt>
                <c:pt idx="287">
                  <c:v>1445</c:v>
                </c:pt>
                <c:pt idx="288">
                  <c:v>1450</c:v>
                </c:pt>
                <c:pt idx="289">
                  <c:v>1455</c:v>
                </c:pt>
                <c:pt idx="290">
                  <c:v>1460</c:v>
                </c:pt>
                <c:pt idx="291">
                  <c:v>1465</c:v>
                </c:pt>
                <c:pt idx="292">
                  <c:v>1470</c:v>
                </c:pt>
                <c:pt idx="293">
                  <c:v>1475</c:v>
                </c:pt>
                <c:pt idx="294">
                  <c:v>1480</c:v>
                </c:pt>
                <c:pt idx="295">
                  <c:v>1485</c:v>
                </c:pt>
                <c:pt idx="296">
                  <c:v>1490</c:v>
                </c:pt>
                <c:pt idx="297">
                  <c:v>1495</c:v>
                </c:pt>
                <c:pt idx="298">
                  <c:v>1500</c:v>
                </c:pt>
                <c:pt idx="299">
                  <c:v>1505</c:v>
                </c:pt>
                <c:pt idx="300">
                  <c:v>1510</c:v>
                </c:pt>
                <c:pt idx="301">
                  <c:v>1515</c:v>
                </c:pt>
                <c:pt idx="302">
                  <c:v>1520</c:v>
                </c:pt>
                <c:pt idx="303">
                  <c:v>1525</c:v>
                </c:pt>
                <c:pt idx="304">
                  <c:v>1530</c:v>
                </c:pt>
                <c:pt idx="305">
                  <c:v>1535</c:v>
                </c:pt>
                <c:pt idx="306">
                  <c:v>1540</c:v>
                </c:pt>
                <c:pt idx="307">
                  <c:v>1545</c:v>
                </c:pt>
                <c:pt idx="308">
                  <c:v>1550</c:v>
                </c:pt>
                <c:pt idx="309">
                  <c:v>1555</c:v>
                </c:pt>
                <c:pt idx="310">
                  <c:v>1560</c:v>
                </c:pt>
                <c:pt idx="311">
                  <c:v>1565</c:v>
                </c:pt>
                <c:pt idx="312">
                  <c:v>1570</c:v>
                </c:pt>
                <c:pt idx="313">
                  <c:v>1575</c:v>
                </c:pt>
                <c:pt idx="314">
                  <c:v>1580</c:v>
                </c:pt>
                <c:pt idx="315">
                  <c:v>1585</c:v>
                </c:pt>
                <c:pt idx="316">
                  <c:v>1590</c:v>
                </c:pt>
                <c:pt idx="317">
                  <c:v>1595</c:v>
                </c:pt>
                <c:pt idx="318">
                  <c:v>1600</c:v>
                </c:pt>
                <c:pt idx="319">
                  <c:v>1605</c:v>
                </c:pt>
                <c:pt idx="320">
                  <c:v>1610</c:v>
                </c:pt>
                <c:pt idx="321">
                  <c:v>1615</c:v>
                </c:pt>
                <c:pt idx="322">
                  <c:v>1620</c:v>
                </c:pt>
                <c:pt idx="323">
                  <c:v>1625</c:v>
                </c:pt>
                <c:pt idx="324">
                  <c:v>1630</c:v>
                </c:pt>
                <c:pt idx="325">
                  <c:v>1635</c:v>
                </c:pt>
                <c:pt idx="326">
                  <c:v>1640</c:v>
                </c:pt>
                <c:pt idx="327">
                  <c:v>1645</c:v>
                </c:pt>
                <c:pt idx="328">
                  <c:v>1650</c:v>
                </c:pt>
                <c:pt idx="329">
                  <c:v>1655</c:v>
                </c:pt>
                <c:pt idx="330">
                  <c:v>1660</c:v>
                </c:pt>
                <c:pt idx="331">
                  <c:v>1665</c:v>
                </c:pt>
                <c:pt idx="332">
                  <c:v>1670</c:v>
                </c:pt>
                <c:pt idx="333">
                  <c:v>1675</c:v>
                </c:pt>
                <c:pt idx="334">
                  <c:v>1680</c:v>
                </c:pt>
                <c:pt idx="335">
                  <c:v>1685</c:v>
                </c:pt>
                <c:pt idx="336">
                  <c:v>1690</c:v>
                </c:pt>
                <c:pt idx="337">
                  <c:v>1695</c:v>
                </c:pt>
                <c:pt idx="338">
                  <c:v>1700</c:v>
                </c:pt>
                <c:pt idx="339">
                  <c:v>1705</c:v>
                </c:pt>
                <c:pt idx="340">
                  <c:v>1710</c:v>
                </c:pt>
                <c:pt idx="341">
                  <c:v>1715</c:v>
                </c:pt>
                <c:pt idx="342">
                  <c:v>1720</c:v>
                </c:pt>
                <c:pt idx="343">
                  <c:v>1725</c:v>
                </c:pt>
                <c:pt idx="344">
                  <c:v>1730</c:v>
                </c:pt>
                <c:pt idx="345">
                  <c:v>1735</c:v>
                </c:pt>
                <c:pt idx="346">
                  <c:v>1740</c:v>
                </c:pt>
                <c:pt idx="347">
                  <c:v>1745</c:v>
                </c:pt>
                <c:pt idx="348">
                  <c:v>1750</c:v>
                </c:pt>
                <c:pt idx="349">
                  <c:v>1755</c:v>
                </c:pt>
                <c:pt idx="350">
                  <c:v>1760</c:v>
                </c:pt>
                <c:pt idx="351">
                  <c:v>1765</c:v>
                </c:pt>
                <c:pt idx="352">
                  <c:v>1770</c:v>
                </c:pt>
                <c:pt idx="353">
                  <c:v>1775</c:v>
                </c:pt>
                <c:pt idx="354">
                  <c:v>1780</c:v>
                </c:pt>
                <c:pt idx="355">
                  <c:v>1785</c:v>
                </c:pt>
                <c:pt idx="356">
                  <c:v>1790</c:v>
                </c:pt>
                <c:pt idx="357">
                  <c:v>1795</c:v>
                </c:pt>
                <c:pt idx="358">
                  <c:v>1800</c:v>
                </c:pt>
                <c:pt idx="359">
                  <c:v>1805</c:v>
                </c:pt>
                <c:pt idx="360">
                  <c:v>1810</c:v>
                </c:pt>
                <c:pt idx="361">
                  <c:v>1815</c:v>
                </c:pt>
                <c:pt idx="362">
                  <c:v>1820</c:v>
                </c:pt>
                <c:pt idx="363">
                  <c:v>1825</c:v>
                </c:pt>
                <c:pt idx="364">
                  <c:v>1830</c:v>
                </c:pt>
                <c:pt idx="365">
                  <c:v>1835</c:v>
                </c:pt>
                <c:pt idx="366">
                  <c:v>1840</c:v>
                </c:pt>
                <c:pt idx="367">
                  <c:v>1845</c:v>
                </c:pt>
                <c:pt idx="368">
                  <c:v>1850</c:v>
                </c:pt>
                <c:pt idx="369">
                  <c:v>1855</c:v>
                </c:pt>
                <c:pt idx="370">
                  <c:v>1860</c:v>
                </c:pt>
                <c:pt idx="371">
                  <c:v>1865</c:v>
                </c:pt>
                <c:pt idx="372">
                  <c:v>1870</c:v>
                </c:pt>
                <c:pt idx="373">
                  <c:v>1875</c:v>
                </c:pt>
                <c:pt idx="374">
                  <c:v>1880</c:v>
                </c:pt>
                <c:pt idx="375">
                  <c:v>1885</c:v>
                </c:pt>
                <c:pt idx="376">
                  <c:v>1890</c:v>
                </c:pt>
                <c:pt idx="377">
                  <c:v>1895</c:v>
                </c:pt>
                <c:pt idx="378">
                  <c:v>1900</c:v>
                </c:pt>
                <c:pt idx="379">
                  <c:v>1905</c:v>
                </c:pt>
                <c:pt idx="380">
                  <c:v>1910</c:v>
                </c:pt>
                <c:pt idx="381">
                  <c:v>1915</c:v>
                </c:pt>
                <c:pt idx="382">
                  <c:v>1920</c:v>
                </c:pt>
                <c:pt idx="383">
                  <c:v>1925</c:v>
                </c:pt>
                <c:pt idx="384">
                  <c:v>1930</c:v>
                </c:pt>
                <c:pt idx="385">
                  <c:v>1935</c:v>
                </c:pt>
                <c:pt idx="386">
                  <c:v>1940</c:v>
                </c:pt>
                <c:pt idx="387">
                  <c:v>1945</c:v>
                </c:pt>
                <c:pt idx="388">
                  <c:v>1950</c:v>
                </c:pt>
                <c:pt idx="389">
                  <c:v>1955</c:v>
                </c:pt>
                <c:pt idx="390">
                  <c:v>1960</c:v>
                </c:pt>
                <c:pt idx="391">
                  <c:v>1965</c:v>
                </c:pt>
                <c:pt idx="392">
                  <c:v>1970</c:v>
                </c:pt>
                <c:pt idx="393">
                  <c:v>1975</c:v>
                </c:pt>
                <c:pt idx="394">
                  <c:v>1980</c:v>
                </c:pt>
                <c:pt idx="395">
                  <c:v>1985</c:v>
                </c:pt>
                <c:pt idx="396">
                  <c:v>1990</c:v>
                </c:pt>
                <c:pt idx="397">
                  <c:v>1995</c:v>
                </c:pt>
                <c:pt idx="398">
                  <c:v>2000</c:v>
                </c:pt>
                <c:pt idx="399">
                  <c:v>2005</c:v>
                </c:pt>
                <c:pt idx="400">
                  <c:v>2010</c:v>
                </c:pt>
                <c:pt idx="401">
                  <c:v>2015</c:v>
                </c:pt>
                <c:pt idx="402">
                  <c:v>2020</c:v>
                </c:pt>
                <c:pt idx="403">
                  <c:v>2025</c:v>
                </c:pt>
                <c:pt idx="404">
                  <c:v>2030</c:v>
                </c:pt>
                <c:pt idx="405">
                  <c:v>2035</c:v>
                </c:pt>
                <c:pt idx="406">
                  <c:v>2040</c:v>
                </c:pt>
                <c:pt idx="407">
                  <c:v>2045</c:v>
                </c:pt>
                <c:pt idx="408">
                  <c:v>2050</c:v>
                </c:pt>
                <c:pt idx="409">
                  <c:v>2055</c:v>
                </c:pt>
                <c:pt idx="410">
                  <c:v>2060</c:v>
                </c:pt>
                <c:pt idx="411">
                  <c:v>2065</c:v>
                </c:pt>
                <c:pt idx="412">
                  <c:v>2070</c:v>
                </c:pt>
                <c:pt idx="413">
                  <c:v>2075</c:v>
                </c:pt>
                <c:pt idx="414">
                  <c:v>2080</c:v>
                </c:pt>
                <c:pt idx="415">
                  <c:v>2085</c:v>
                </c:pt>
                <c:pt idx="416">
                  <c:v>2090</c:v>
                </c:pt>
                <c:pt idx="417">
                  <c:v>2095</c:v>
                </c:pt>
                <c:pt idx="418">
                  <c:v>2100</c:v>
                </c:pt>
                <c:pt idx="419">
                  <c:v>2105</c:v>
                </c:pt>
                <c:pt idx="420">
                  <c:v>2110</c:v>
                </c:pt>
                <c:pt idx="421">
                  <c:v>2115</c:v>
                </c:pt>
                <c:pt idx="422">
                  <c:v>2120</c:v>
                </c:pt>
                <c:pt idx="423">
                  <c:v>2125</c:v>
                </c:pt>
                <c:pt idx="424">
                  <c:v>2130</c:v>
                </c:pt>
                <c:pt idx="425">
                  <c:v>2135</c:v>
                </c:pt>
                <c:pt idx="426">
                  <c:v>2140</c:v>
                </c:pt>
                <c:pt idx="427">
                  <c:v>2145</c:v>
                </c:pt>
                <c:pt idx="428">
                  <c:v>2150</c:v>
                </c:pt>
                <c:pt idx="429">
                  <c:v>2155</c:v>
                </c:pt>
                <c:pt idx="430">
                  <c:v>2160</c:v>
                </c:pt>
                <c:pt idx="431">
                  <c:v>2165</c:v>
                </c:pt>
                <c:pt idx="432">
                  <c:v>2170</c:v>
                </c:pt>
                <c:pt idx="433">
                  <c:v>2175</c:v>
                </c:pt>
                <c:pt idx="434">
                  <c:v>2180</c:v>
                </c:pt>
                <c:pt idx="435">
                  <c:v>2185</c:v>
                </c:pt>
                <c:pt idx="436">
                  <c:v>2190</c:v>
                </c:pt>
                <c:pt idx="437">
                  <c:v>2195</c:v>
                </c:pt>
                <c:pt idx="438">
                  <c:v>2200</c:v>
                </c:pt>
                <c:pt idx="439">
                  <c:v>2205</c:v>
                </c:pt>
                <c:pt idx="440">
                  <c:v>2210</c:v>
                </c:pt>
                <c:pt idx="441">
                  <c:v>2215</c:v>
                </c:pt>
                <c:pt idx="442">
                  <c:v>2220</c:v>
                </c:pt>
                <c:pt idx="443">
                  <c:v>2225</c:v>
                </c:pt>
                <c:pt idx="444">
                  <c:v>2230</c:v>
                </c:pt>
                <c:pt idx="445">
                  <c:v>2235</c:v>
                </c:pt>
                <c:pt idx="446">
                  <c:v>2240</c:v>
                </c:pt>
                <c:pt idx="447">
                  <c:v>2245</c:v>
                </c:pt>
                <c:pt idx="448">
                  <c:v>2250</c:v>
                </c:pt>
                <c:pt idx="449">
                  <c:v>2255</c:v>
                </c:pt>
                <c:pt idx="450">
                  <c:v>2260</c:v>
                </c:pt>
                <c:pt idx="451">
                  <c:v>2265</c:v>
                </c:pt>
                <c:pt idx="452">
                  <c:v>2270</c:v>
                </c:pt>
                <c:pt idx="453">
                  <c:v>2275</c:v>
                </c:pt>
                <c:pt idx="454">
                  <c:v>2280</c:v>
                </c:pt>
                <c:pt idx="455">
                  <c:v>2285</c:v>
                </c:pt>
                <c:pt idx="456">
                  <c:v>2290</c:v>
                </c:pt>
                <c:pt idx="457">
                  <c:v>2295</c:v>
                </c:pt>
                <c:pt idx="458">
                  <c:v>2300</c:v>
                </c:pt>
                <c:pt idx="459">
                  <c:v>2305</c:v>
                </c:pt>
                <c:pt idx="460">
                  <c:v>2310</c:v>
                </c:pt>
                <c:pt idx="461">
                  <c:v>2315</c:v>
                </c:pt>
                <c:pt idx="462">
                  <c:v>2320</c:v>
                </c:pt>
                <c:pt idx="463">
                  <c:v>2325</c:v>
                </c:pt>
                <c:pt idx="464">
                  <c:v>2330</c:v>
                </c:pt>
                <c:pt idx="465">
                  <c:v>2335</c:v>
                </c:pt>
                <c:pt idx="466">
                  <c:v>2340</c:v>
                </c:pt>
                <c:pt idx="467">
                  <c:v>2345</c:v>
                </c:pt>
                <c:pt idx="468">
                  <c:v>2350</c:v>
                </c:pt>
                <c:pt idx="469">
                  <c:v>2355</c:v>
                </c:pt>
                <c:pt idx="470">
                  <c:v>2360</c:v>
                </c:pt>
                <c:pt idx="471">
                  <c:v>2365</c:v>
                </c:pt>
                <c:pt idx="472">
                  <c:v>2370</c:v>
                </c:pt>
                <c:pt idx="473">
                  <c:v>2375</c:v>
                </c:pt>
                <c:pt idx="474">
                  <c:v>2380</c:v>
                </c:pt>
                <c:pt idx="475">
                  <c:v>2385</c:v>
                </c:pt>
                <c:pt idx="476">
                  <c:v>2390</c:v>
                </c:pt>
                <c:pt idx="477">
                  <c:v>2395</c:v>
                </c:pt>
                <c:pt idx="478">
                  <c:v>2400</c:v>
                </c:pt>
                <c:pt idx="479">
                  <c:v>2405</c:v>
                </c:pt>
                <c:pt idx="480">
                  <c:v>2410</c:v>
                </c:pt>
                <c:pt idx="481">
                  <c:v>2415</c:v>
                </c:pt>
                <c:pt idx="482">
                  <c:v>2420</c:v>
                </c:pt>
                <c:pt idx="483">
                  <c:v>2425</c:v>
                </c:pt>
                <c:pt idx="484">
                  <c:v>2430</c:v>
                </c:pt>
                <c:pt idx="485">
                  <c:v>2435</c:v>
                </c:pt>
                <c:pt idx="486">
                  <c:v>2440</c:v>
                </c:pt>
                <c:pt idx="487">
                  <c:v>2445</c:v>
                </c:pt>
                <c:pt idx="488">
                  <c:v>2450</c:v>
                </c:pt>
                <c:pt idx="489">
                  <c:v>2455</c:v>
                </c:pt>
                <c:pt idx="490">
                  <c:v>2460</c:v>
                </c:pt>
                <c:pt idx="491">
                  <c:v>2465</c:v>
                </c:pt>
                <c:pt idx="492">
                  <c:v>2470</c:v>
                </c:pt>
                <c:pt idx="493">
                  <c:v>2475</c:v>
                </c:pt>
                <c:pt idx="494">
                  <c:v>2480</c:v>
                </c:pt>
                <c:pt idx="495">
                  <c:v>2485</c:v>
                </c:pt>
                <c:pt idx="496">
                  <c:v>2490</c:v>
                </c:pt>
                <c:pt idx="497">
                  <c:v>2495</c:v>
                </c:pt>
                <c:pt idx="498">
                  <c:v>2500</c:v>
                </c:pt>
                <c:pt idx="499">
                  <c:v>2505</c:v>
                </c:pt>
                <c:pt idx="500">
                  <c:v>2510</c:v>
                </c:pt>
                <c:pt idx="501">
                  <c:v>2515</c:v>
                </c:pt>
                <c:pt idx="502">
                  <c:v>2520</c:v>
                </c:pt>
                <c:pt idx="503">
                  <c:v>2525</c:v>
                </c:pt>
                <c:pt idx="504">
                  <c:v>2530</c:v>
                </c:pt>
                <c:pt idx="505">
                  <c:v>2535</c:v>
                </c:pt>
                <c:pt idx="506">
                  <c:v>2540</c:v>
                </c:pt>
                <c:pt idx="507">
                  <c:v>2545</c:v>
                </c:pt>
                <c:pt idx="508">
                  <c:v>2550</c:v>
                </c:pt>
                <c:pt idx="509">
                  <c:v>2555</c:v>
                </c:pt>
                <c:pt idx="510">
                  <c:v>2560</c:v>
                </c:pt>
                <c:pt idx="511">
                  <c:v>2565</c:v>
                </c:pt>
                <c:pt idx="512">
                  <c:v>2570</c:v>
                </c:pt>
                <c:pt idx="513">
                  <c:v>2575</c:v>
                </c:pt>
                <c:pt idx="514">
                  <c:v>2580</c:v>
                </c:pt>
                <c:pt idx="515">
                  <c:v>2585</c:v>
                </c:pt>
                <c:pt idx="516">
                  <c:v>2590</c:v>
                </c:pt>
                <c:pt idx="517">
                  <c:v>2595</c:v>
                </c:pt>
                <c:pt idx="518">
                  <c:v>2600</c:v>
                </c:pt>
                <c:pt idx="519">
                  <c:v>2605</c:v>
                </c:pt>
                <c:pt idx="520">
                  <c:v>2610</c:v>
                </c:pt>
                <c:pt idx="521">
                  <c:v>2615</c:v>
                </c:pt>
                <c:pt idx="522">
                  <c:v>2620</c:v>
                </c:pt>
                <c:pt idx="523">
                  <c:v>2625</c:v>
                </c:pt>
                <c:pt idx="524">
                  <c:v>2630</c:v>
                </c:pt>
                <c:pt idx="525">
                  <c:v>2635</c:v>
                </c:pt>
                <c:pt idx="526">
                  <c:v>2640</c:v>
                </c:pt>
                <c:pt idx="527">
                  <c:v>2645</c:v>
                </c:pt>
                <c:pt idx="528">
                  <c:v>2650</c:v>
                </c:pt>
                <c:pt idx="529">
                  <c:v>2655</c:v>
                </c:pt>
                <c:pt idx="530">
                  <c:v>2660</c:v>
                </c:pt>
                <c:pt idx="531">
                  <c:v>2665</c:v>
                </c:pt>
                <c:pt idx="532">
                  <c:v>2670</c:v>
                </c:pt>
                <c:pt idx="533">
                  <c:v>2675</c:v>
                </c:pt>
                <c:pt idx="534">
                  <c:v>2680</c:v>
                </c:pt>
                <c:pt idx="535">
                  <c:v>2685</c:v>
                </c:pt>
                <c:pt idx="536">
                  <c:v>2690</c:v>
                </c:pt>
                <c:pt idx="537">
                  <c:v>2695</c:v>
                </c:pt>
                <c:pt idx="538">
                  <c:v>2700</c:v>
                </c:pt>
                <c:pt idx="539">
                  <c:v>2705</c:v>
                </c:pt>
                <c:pt idx="540">
                  <c:v>2710</c:v>
                </c:pt>
                <c:pt idx="541">
                  <c:v>2715</c:v>
                </c:pt>
                <c:pt idx="542">
                  <c:v>2720</c:v>
                </c:pt>
                <c:pt idx="543">
                  <c:v>2725</c:v>
                </c:pt>
                <c:pt idx="544">
                  <c:v>2730</c:v>
                </c:pt>
                <c:pt idx="545">
                  <c:v>2735</c:v>
                </c:pt>
                <c:pt idx="546">
                  <c:v>2740</c:v>
                </c:pt>
                <c:pt idx="547">
                  <c:v>2745</c:v>
                </c:pt>
                <c:pt idx="548">
                  <c:v>2750</c:v>
                </c:pt>
                <c:pt idx="549">
                  <c:v>2755</c:v>
                </c:pt>
                <c:pt idx="550">
                  <c:v>2760</c:v>
                </c:pt>
                <c:pt idx="551">
                  <c:v>2765</c:v>
                </c:pt>
                <c:pt idx="552">
                  <c:v>2770</c:v>
                </c:pt>
                <c:pt idx="553">
                  <c:v>2775</c:v>
                </c:pt>
                <c:pt idx="554">
                  <c:v>2780</c:v>
                </c:pt>
                <c:pt idx="555">
                  <c:v>2785</c:v>
                </c:pt>
                <c:pt idx="556">
                  <c:v>2790</c:v>
                </c:pt>
                <c:pt idx="557">
                  <c:v>2795</c:v>
                </c:pt>
                <c:pt idx="558">
                  <c:v>2800</c:v>
                </c:pt>
                <c:pt idx="559">
                  <c:v>2805</c:v>
                </c:pt>
                <c:pt idx="560">
                  <c:v>2810</c:v>
                </c:pt>
                <c:pt idx="561">
                  <c:v>2815</c:v>
                </c:pt>
                <c:pt idx="562">
                  <c:v>2820</c:v>
                </c:pt>
                <c:pt idx="563">
                  <c:v>2825</c:v>
                </c:pt>
                <c:pt idx="564">
                  <c:v>2830</c:v>
                </c:pt>
                <c:pt idx="565">
                  <c:v>2835</c:v>
                </c:pt>
                <c:pt idx="566">
                  <c:v>2840</c:v>
                </c:pt>
                <c:pt idx="567">
                  <c:v>2845</c:v>
                </c:pt>
                <c:pt idx="568">
                  <c:v>2850</c:v>
                </c:pt>
                <c:pt idx="569">
                  <c:v>2855</c:v>
                </c:pt>
                <c:pt idx="570">
                  <c:v>2860</c:v>
                </c:pt>
                <c:pt idx="571">
                  <c:v>2865</c:v>
                </c:pt>
                <c:pt idx="572">
                  <c:v>2870</c:v>
                </c:pt>
                <c:pt idx="573">
                  <c:v>2875</c:v>
                </c:pt>
                <c:pt idx="574">
                  <c:v>2880</c:v>
                </c:pt>
                <c:pt idx="575">
                  <c:v>2885</c:v>
                </c:pt>
                <c:pt idx="576">
                  <c:v>2890</c:v>
                </c:pt>
                <c:pt idx="577">
                  <c:v>2895</c:v>
                </c:pt>
                <c:pt idx="578">
                  <c:v>2900</c:v>
                </c:pt>
                <c:pt idx="579">
                  <c:v>2905</c:v>
                </c:pt>
                <c:pt idx="580">
                  <c:v>2910</c:v>
                </c:pt>
                <c:pt idx="581">
                  <c:v>2915</c:v>
                </c:pt>
                <c:pt idx="582">
                  <c:v>2920</c:v>
                </c:pt>
                <c:pt idx="583">
                  <c:v>2925</c:v>
                </c:pt>
                <c:pt idx="584">
                  <c:v>2930</c:v>
                </c:pt>
                <c:pt idx="585">
                  <c:v>2935</c:v>
                </c:pt>
                <c:pt idx="586">
                  <c:v>2940</c:v>
                </c:pt>
                <c:pt idx="587">
                  <c:v>2945</c:v>
                </c:pt>
                <c:pt idx="588">
                  <c:v>2950</c:v>
                </c:pt>
                <c:pt idx="589">
                  <c:v>2955</c:v>
                </c:pt>
                <c:pt idx="590">
                  <c:v>2960</c:v>
                </c:pt>
                <c:pt idx="591">
                  <c:v>2965</c:v>
                </c:pt>
                <c:pt idx="592">
                  <c:v>2970</c:v>
                </c:pt>
                <c:pt idx="593">
                  <c:v>2975</c:v>
                </c:pt>
                <c:pt idx="594">
                  <c:v>2980</c:v>
                </c:pt>
                <c:pt idx="595">
                  <c:v>2985</c:v>
                </c:pt>
                <c:pt idx="596">
                  <c:v>2990</c:v>
                </c:pt>
                <c:pt idx="597">
                  <c:v>2995</c:v>
                </c:pt>
                <c:pt idx="598">
                  <c:v>3000</c:v>
                </c:pt>
                <c:pt idx="599">
                  <c:v>3005</c:v>
                </c:pt>
                <c:pt idx="600">
                  <c:v>3010</c:v>
                </c:pt>
                <c:pt idx="601">
                  <c:v>3015</c:v>
                </c:pt>
                <c:pt idx="602">
                  <c:v>3020</c:v>
                </c:pt>
                <c:pt idx="603">
                  <c:v>3025</c:v>
                </c:pt>
                <c:pt idx="604">
                  <c:v>3030</c:v>
                </c:pt>
                <c:pt idx="605">
                  <c:v>3035</c:v>
                </c:pt>
                <c:pt idx="606">
                  <c:v>3040</c:v>
                </c:pt>
                <c:pt idx="607">
                  <c:v>3045</c:v>
                </c:pt>
                <c:pt idx="608">
                  <c:v>3050</c:v>
                </c:pt>
                <c:pt idx="609">
                  <c:v>3055</c:v>
                </c:pt>
                <c:pt idx="610">
                  <c:v>3060</c:v>
                </c:pt>
                <c:pt idx="611">
                  <c:v>3065</c:v>
                </c:pt>
                <c:pt idx="612">
                  <c:v>3070</c:v>
                </c:pt>
                <c:pt idx="613">
                  <c:v>3075</c:v>
                </c:pt>
                <c:pt idx="614">
                  <c:v>3080</c:v>
                </c:pt>
                <c:pt idx="615">
                  <c:v>3085</c:v>
                </c:pt>
                <c:pt idx="616">
                  <c:v>3090</c:v>
                </c:pt>
                <c:pt idx="617">
                  <c:v>3095</c:v>
                </c:pt>
                <c:pt idx="618">
                  <c:v>3100</c:v>
                </c:pt>
                <c:pt idx="619">
                  <c:v>3105</c:v>
                </c:pt>
                <c:pt idx="620">
                  <c:v>3110</c:v>
                </c:pt>
                <c:pt idx="621">
                  <c:v>3115</c:v>
                </c:pt>
                <c:pt idx="622">
                  <c:v>3120</c:v>
                </c:pt>
                <c:pt idx="623">
                  <c:v>3125</c:v>
                </c:pt>
                <c:pt idx="624">
                  <c:v>3130</c:v>
                </c:pt>
                <c:pt idx="625">
                  <c:v>3135</c:v>
                </c:pt>
                <c:pt idx="626">
                  <c:v>3140</c:v>
                </c:pt>
                <c:pt idx="627">
                  <c:v>3145</c:v>
                </c:pt>
                <c:pt idx="628">
                  <c:v>3150</c:v>
                </c:pt>
                <c:pt idx="629">
                  <c:v>3155</c:v>
                </c:pt>
                <c:pt idx="630">
                  <c:v>3160</c:v>
                </c:pt>
                <c:pt idx="631">
                  <c:v>3165</c:v>
                </c:pt>
                <c:pt idx="632">
                  <c:v>3170</c:v>
                </c:pt>
                <c:pt idx="633">
                  <c:v>3175</c:v>
                </c:pt>
                <c:pt idx="634">
                  <c:v>3180</c:v>
                </c:pt>
                <c:pt idx="635">
                  <c:v>3185</c:v>
                </c:pt>
                <c:pt idx="636">
                  <c:v>3190</c:v>
                </c:pt>
                <c:pt idx="637">
                  <c:v>3195</c:v>
                </c:pt>
                <c:pt idx="638">
                  <c:v>3200</c:v>
                </c:pt>
                <c:pt idx="639">
                  <c:v>3205</c:v>
                </c:pt>
                <c:pt idx="640">
                  <c:v>3210</c:v>
                </c:pt>
                <c:pt idx="641">
                  <c:v>3215</c:v>
                </c:pt>
                <c:pt idx="642">
                  <c:v>3220</c:v>
                </c:pt>
                <c:pt idx="643">
                  <c:v>3225</c:v>
                </c:pt>
                <c:pt idx="644">
                  <c:v>3230</c:v>
                </c:pt>
                <c:pt idx="645">
                  <c:v>3235</c:v>
                </c:pt>
                <c:pt idx="646">
                  <c:v>3240</c:v>
                </c:pt>
                <c:pt idx="647">
                  <c:v>3245</c:v>
                </c:pt>
                <c:pt idx="648">
                  <c:v>3250</c:v>
                </c:pt>
                <c:pt idx="649">
                  <c:v>3255</c:v>
                </c:pt>
                <c:pt idx="650">
                  <c:v>3260</c:v>
                </c:pt>
                <c:pt idx="651">
                  <c:v>3265</c:v>
                </c:pt>
                <c:pt idx="652">
                  <c:v>3270</c:v>
                </c:pt>
                <c:pt idx="653">
                  <c:v>3275</c:v>
                </c:pt>
                <c:pt idx="654">
                  <c:v>3280</c:v>
                </c:pt>
                <c:pt idx="655">
                  <c:v>3285</c:v>
                </c:pt>
                <c:pt idx="656">
                  <c:v>3290</c:v>
                </c:pt>
                <c:pt idx="657">
                  <c:v>3295</c:v>
                </c:pt>
                <c:pt idx="658">
                  <c:v>3300</c:v>
                </c:pt>
                <c:pt idx="659">
                  <c:v>3305</c:v>
                </c:pt>
                <c:pt idx="660">
                  <c:v>3310</c:v>
                </c:pt>
                <c:pt idx="661">
                  <c:v>3315</c:v>
                </c:pt>
                <c:pt idx="662">
                  <c:v>3320</c:v>
                </c:pt>
                <c:pt idx="663">
                  <c:v>3325</c:v>
                </c:pt>
                <c:pt idx="664">
                  <c:v>3330</c:v>
                </c:pt>
                <c:pt idx="665">
                  <c:v>3335</c:v>
                </c:pt>
                <c:pt idx="666">
                  <c:v>3340</c:v>
                </c:pt>
                <c:pt idx="667">
                  <c:v>3345</c:v>
                </c:pt>
                <c:pt idx="668">
                  <c:v>3350</c:v>
                </c:pt>
                <c:pt idx="669">
                  <c:v>3355</c:v>
                </c:pt>
                <c:pt idx="670">
                  <c:v>3360</c:v>
                </c:pt>
                <c:pt idx="671">
                  <c:v>3365</c:v>
                </c:pt>
                <c:pt idx="672">
                  <c:v>3370</c:v>
                </c:pt>
                <c:pt idx="673">
                  <c:v>3375</c:v>
                </c:pt>
                <c:pt idx="674">
                  <c:v>3380</c:v>
                </c:pt>
                <c:pt idx="675">
                  <c:v>3385</c:v>
                </c:pt>
                <c:pt idx="676">
                  <c:v>3390</c:v>
                </c:pt>
                <c:pt idx="677">
                  <c:v>3395</c:v>
                </c:pt>
                <c:pt idx="678">
                  <c:v>3400</c:v>
                </c:pt>
                <c:pt idx="679">
                  <c:v>3405</c:v>
                </c:pt>
                <c:pt idx="680">
                  <c:v>3410</c:v>
                </c:pt>
                <c:pt idx="681">
                  <c:v>3415</c:v>
                </c:pt>
                <c:pt idx="682">
                  <c:v>3420</c:v>
                </c:pt>
                <c:pt idx="683">
                  <c:v>3425</c:v>
                </c:pt>
                <c:pt idx="684">
                  <c:v>3430</c:v>
                </c:pt>
                <c:pt idx="685">
                  <c:v>3435</c:v>
                </c:pt>
                <c:pt idx="686">
                  <c:v>3440</c:v>
                </c:pt>
                <c:pt idx="687">
                  <c:v>3445</c:v>
                </c:pt>
                <c:pt idx="688">
                  <c:v>3450</c:v>
                </c:pt>
                <c:pt idx="689">
                  <c:v>3455</c:v>
                </c:pt>
                <c:pt idx="690">
                  <c:v>3460</c:v>
                </c:pt>
                <c:pt idx="691">
                  <c:v>3465</c:v>
                </c:pt>
                <c:pt idx="692">
                  <c:v>3470</c:v>
                </c:pt>
                <c:pt idx="693">
                  <c:v>3475</c:v>
                </c:pt>
                <c:pt idx="694">
                  <c:v>3480</c:v>
                </c:pt>
                <c:pt idx="695">
                  <c:v>3485</c:v>
                </c:pt>
                <c:pt idx="696">
                  <c:v>3490</c:v>
                </c:pt>
                <c:pt idx="697">
                  <c:v>3495</c:v>
                </c:pt>
                <c:pt idx="698">
                  <c:v>3500</c:v>
                </c:pt>
                <c:pt idx="699">
                  <c:v>3505</c:v>
                </c:pt>
                <c:pt idx="700">
                  <c:v>3510</c:v>
                </c:pt>
                <c:pt idx="701">
                  <c:v>3515</c:v>
                </c:pt>
                <c:pt idx="702">
                  <c:v>3520</c:v>
                </c:pt>
                <c:pt idx="703">
                  <c:v>3525</c:v>
                </c:pt>
                <c:pt idx="704">
                  <c:v>3530</c:v>
                </c:pt>
                <c:pt idx="705">
                  <c:v>3535</c:v>
                </c:pt>
                <c:pt idx="706">
                  <c:v>3540</c:v>
                </c:pt>
                <c:pt idx="707">
                  <c:v>3545</c:v>
                </c:pt>
                <c:pt idx="708">
                  <c:v>3550</c:v>
                </c:pt>
                <c:pt idx="709">
                  <c:v>3555</c:v>
                </c:pt>
                <c:pt idx="710">
                  <c:v>3560</c:v>
                </c:pt>
                <c:pt idx="711">
                  <c:v>3565</c:v>
                </c:pt>
                <c:pt idx="712">
                  <c:v>3570</c:v>
                </c:pt>
                <c:pt idx="713">
                  <c:v>3575</c:v>
                </c:pt>
                <c:pt idx="714">
                  <c:v>3580</c:v>
                </c:pt>
                <c:pt idx="715">
                  <c:v>3585</c:v>
                </c:pt>
                <c:pt idx="716">
                  <c:v>3590</c:v>
                </c:pt>
                <c:pt idx="717">
                  <c:v>3595</c:v>
                </c:pt>
                <c:pt idx="718">
                  <c:v>3600</c:v>
                </c:pt>
                <c:pt idx="719">
                  <c:v>3605</c:v>
                </c:pt>
                <c:pt idx="720">
                  <c:v>3610</c:v>
                </c:pt>
                <c:pt idx="721">
                  <c:v>3615</c:v>
                </c:pt>
                <c:pt idx="722">
                  <c:v>3620</c:v>
                </c:pt>
                <c:pt idx="723">
                  <c:v>3625</c:v>
                </c:pt>
                <c:pt idx="724">
                  <c:v>3630</c:v>
                </c:pt>
                <c:pt idx="725">
                  <c:v>3635</c:v>
                </c:pt>
                <c:pt idx="726">
                  <c:v>3640</c:v>
                </c:pt>
                <c:pt idx="727">
                  <c:v>3645</c:v>
                </c:pt>
                <c:pt idx="728">
                  <c:v>3650</c:v>
                </c:pt>
                <c:pt idx="729">
                  <c:v>3655</c:v>
                </c:pt>
                <c:pt idx="730">
                  <c:v>3660</c:v>
                </c:pt>
                <c:pt idx="731">
                  <c:v>3665</c:v>
                </c:pt>
                <c:pt idx="732">
                  <c:v>3670</c:v>
                </c:pt>
                <c:pt idx="733">
                  <c:v>3675</c:v>
                </c:pt>
                <c:pt idx="734">
                  <c:v>3680</c:v>
                </c:pt>
                <c:pt idx="735">
                  <c:v>3685</c:v>
                </c:pt>
                <c:pt idx="736">
                  <c:v>3690</c:v>
                </c:pt>
                <c:pt idx="737">
                  <c:v>3695</c:v>
                </c:pt>
                <c:pt idx="738">
                  <c:v>3700</c:v>
                </c:pt>
                <c:pt idx="739">
                  <c:v>3705</c:v>
                </c:pt>
                <c:pt idx="740">
                  <c:v>3710</c:v>
                </c:pt>
                <c:pt idx="741">
                  <c:v>3715</c:v>
                </c:pt>
                <c:pt idx="742">
                  <c:v>3720</c:v>
                </c:pt>
                <c:pt idx="743">
                  <c:v>3725</c:v>
                </c:pt>
                <c:pt idx="744">
                  <c:v>3730</c:v>
                </c:pt>
                <c:pt idx="745">
                  <c:v>3735</c:v>
                </c:pt>
                <c:pt idx="746">
                  <c:v>3740</c:v>
                </c:pt>
                <c:pt idx="747">
                  <c:v>3745</c:v>
                </c:pt>
                <c:pt idx="748">
                  <c:v>3750</c:v>
                </c:pt>
                <c:pt idx="749">
                  <c:v>3755</c:v>
                </c:pt>
                <c:pt idx="750">
                  <c:v>3760</c:v>
                </c:pt>
                <c:pt idx="751">
                  <c:v>3765</c:v>
                </c:pt>
                <c:pt idx="752">
                  <c:v>3770</c:v>
                </c:pt>
                <c:pt idx="753">
                  <c:v>3775</c:v>
                </c:pt>
                <c:pt idx="754">
                  <c:v>3780</c:v>
                </c:pt>
                <c:pt idx="755">
                  <c:v>3785</c:v>
                </c:pt>
                <c:pt idx="756">
                  <c:v>3790</c:v>
                </c:pt>
                <c:pt idx="757">
                  <c:v>3795</c:v>
                </c:pt>
                <c:pt idx="758">
                  <c:v>3800</c:v>
                </c:pt>
                <c:pt idx="759">
                  <c:v>3805</c:v>
                </c:pt>
                <c:pt idx="760">
                  <c:v>3810</c:v>
                </c:pt>
                <c:pt idx="761">
                  <c:v>3815</c:v>
                </c:pt>
                <c:pt idx="762">
                  <c:v>3820</c:v>
                </c:pt>
                <c:pt idx="763">
                  <c:v>3825</c:v>
                </c:pt>
                <c:pt idx="764">
                  <c:v>3830</c:v>
                </c:pt>
                <c:pt idx="765">
                  <c:v>3835</c:v>
                </c:pt>
                <c:pt idx="766">
                  <c:v>3840</c:v>
                </c:pt>
                <c:pt idx="767">
                  <c:v>3845</c:v>
                </c:pt>
                <c:pt idx="768">
                  <c:v>3850</c:v>
                </c:pt>
                <c:pt idx="769">
                  <c:v>3855</c:v>
                </c:pt>
                <c:pt idx="770">
                  <c:v>3860</c:v>
                </c:pt>
                <c:pt idx="771">
                  <c:v>3865</c:v>
                </c:pt>
                <c:pt idx="772">
                  <c:v>3870</c:v>
                </c:pt>
                <c:pt idx="773">
                  <c:v>3875</c:v>
                </c:pt>
                <c:pt idx="774">
                  <c:v>3880</c:v>
                </c:pt>
                <c:pt idx="775">
                  <c:v>3885</c:v>
                </c:pt>
                <c:pt idx="776">
                  <c:v>3890</c:v>
                </c:pt>
                <c:pt idx="777">
                  <c:v>3895</c:v>
                </c:pt>
                <c:pt idx="778">
                  <c:v>3900</c:v>
                </c:pt>
                <c:pt idx="779">
                  <c:v>3905</c:v>
                </c:pt>
                <c:pt idx="780">
                  <c:v>3910</c:v>
                </c:pt>
                <c:pt idx="781">
                  <c:v>3915</c:v>
                </c:pt>
                <c:pt idx="782">
                  <c:v>3920</c:v>
                </c:pt>
                <c:pt idx="783">
                  <c:v>3925</c:v>
                </c:pt>
                <c:pt idx="784">
                  <c:v>3930</c:v>
                </c:pt>
                <c:pt idx="785">
                  <c:v>3935</c:v>
                </c:pt>
                <c:pt idx="786">
                  <c:v>3940</c:v>
                </c:pt>
                <c:pt idx="787">
                  <c:v>3945</c:v>
                </c:pt>
                <c:pt idx="788">
                  <c:v>3950</c:v>
                </c:pt>
                <c:pt idx="789">
                  <c:v>3955</c:v>
                </c:pt>
                <c:pt idx="790">
                  <c:v>3960</c:v>
                </c:pt>
                <c:pt idx="791">
                  <c:v>3965</c:v>
                </c:pt>
                <c:pt idx="792">
                  <c:v>3970</c:v>
                </c:pt>
                <c:pt idx="793">
                  <c:v>3975</c:v>
                </c:pt>
                <c:pt idx="794">
                  <c:v>3980</c:v>
                </c:pt>
                <c:pt idx="795">
                  <c:v>3985</c:v>
                </c:pt>
                <c:pt idx="796">
                  <c:v>3990</c:v>
                </c:pt>
                <c:pt idx="797">
                  <c:v>3995</c:v>
                </c:pt>
                <c:pt idx="798">
                  <c:v>4000</c:v>
                </c:pt>
                <c:pt idx="799">
                  <c:v>4005</c:v>
                </c:pt>
                <c:pt idx="800">
                  <c:v>4010</c:v>
                </c:pt>
                <c:pt idx="801">
                  <c:v>4015</c:v>
                </c:pt>
                <c:pt idx="802">
                  <c:v>4020</c:v>
                </c:pt>
                <c:pt idx="803">
                  <c:v>4025</c:v>
                </c:pt>
                <c:pt idx="804">
                  <c:v>4030</c:v>
                </c:pt>
                <c:pt idx="805">
                  <c:v>4035</c:v>
                </c:pt>
                <c:pt idx="806">
                  <c:v>4040</c:v>
                </c:pt>
                <c:pt idx="807">
                  <c:v>4045</c:v>
                </c:pt>
                <c:pt idx="808">
                  <c:v>4050</c:v>
                </c:pt>
                <c:pt idx="809">
                  <c:v>4055</c:v>
                </c:pt>
                <c:pt idx="810">
                  <c:v>4060</c:v>
                </c:pt>
                <c:pt idx="811">
                  <c:v>4065</c:v>
                </c:pt>
                <c:pt idx="812">
                  <c:v>4070</c:v>
                </c:pt>
                <c:pt idx="813">
                  <c:v>4075</c:v>
                </c:pt>
                <c:pt idx="814">
                  <c:v>4080</c:v>
                </c:pt>
                <c:pt idx="815">
                  <c:v>4085</c:v>
                </c:pt>
                <c:pt idx="816">
                  <c:v>4090</c:v>
                </c:pt>
                <c:pt idx="817">
                  <c:v>4095</c:v>
                </c:pt>
                <c:pt idx="818">
                  <c:v>4100</c:v>
                </c:pt>
                <c:pt idx="819">
                  <c:v>4105</c:v>
                </c:pt>
                <c:pt idx="820">
                  <c:v>4110</c:v>
                </c:pt>
                <c:pt idx="821">
                  <c:v>4115</c:v>
                </c:pt>
                <c:pt idx="822">
                  <c:v>4120</c:v>
                </c:pt>
                <c:pt idx="823">
                  <c:v>4125</c:v>
                </c:pt>
                <c:pt idx="824">
                  <c:v>4130</c:v>
                </c:pt>
                <c:pt idx="825">
                  <c:v>4135</c:v>
                </c:pt>
                <c:pt idx="826">
                  <c:v>4140</c:v>
                </c:pt>
                <c:pt idx="827">
                  <c:v>4145</c:v>
                </c:pt>
                <c:pt idx="828">
                  <c:v>4150</c:v>
                </c:pt>
                <c:pt idx="829">
                  <c:v>4155</c:v>
                </c:pt>
                <c:pt idx="830">
                  <c:v>4160</c:v>
                </c:pt>
                <c:pt idx="831">
                  <c:v>4165</c:v>
                </c:pt>
                <c:pt idx="832">
                  <c:v>4170</c:v>
                </c:pt>
                <c:pt idx="833">
                  <c:v>4175</c:v>
                </c:pt>
                <c:pt idx="834">
                  <c:v>4180</c:v>
                </c:pt>
                <c:pt idx="835">
                  <c:v>4185</c:v>
                </c:pt>
                <c:pt idx="836">
                  <c:v>4190</c:v>
                </c:pt>
                <c:pt idx="837">
                  <c:v>4195</c:v>
                </c:pt>
                <c:pt idx="838">
                  <c:v>4200</c:v>
                </c:pt>
                <c:pt idx="839">
                  <c:v>4205</c:v>
                </c:pt>
                <c:pt idx="840">
                  <c:v>4210</c:v>
                </c:pt>
                <c:pt idx="841">
                  <c:v>4215</c:v>
                </c:pt>
                <c:pt idx="842">
                  <c:v>4220</c:v>
                </c:pt>
                <c:pt idx="843">
                  <c:v>4225</c:v>
                </c:pt>
                <c:pt idx="844">
                  <c:v>4230</c:v>
                </c:pt>
                <c:pt idx="845">
                  <c:v>4235</c:v>
                </c:pt>
                <c:pt idx="846">
                  <c:v>4240</c:v>
                </c:pt>
                <c:pt idx="847">
                  <c:v>4245</c:v>
                </c:pt>
                <c:pt idx="848">
                  <c:v>4250</c:v>
                </c:pt>
                <c:pt idx="849">
                  <c:v>4255</c:v>
                </c:pt>
                <c:pt idx="850">
                  <c:v>4260</c:v>
                </c:pt>
                <c:pt idx="851">
                  <c:v>4265</c:v>
                </c:pt>
                <c:pt idx="852">
                  <c:v>4270</c:v>
                </c:pt>
                <c:pt idx="853">
                  <c:v>4275</c:v>
                </c:pt>
                <c:pt idx="854">
                  <c:v>4280</c:v>
                </c:pt>
                <c:pt idx="855">
                  <c:v>4285</c:v>
                </c:pt>
                <c:pt idx="856">
                  <c:v>4290</c:v>
                </c:pt>
                <c:pt idx="857">
                  <c:v>4295</c:v>
                </c:pt>
                <c:pt idx="858">
                  <c:v>4300</c:v>
                </c:pt>
                <c:pt idx="859">
                  <c:v>4305</c:v>
                </c:pt>
                <c:pt idx="860">
                  <c:v>4310</c:v>
                </c:pt>
                <c:pt idx="861">
                  <c:v>4315</c:v>
                </c:pt>
                <c:pt idx="862">
                  <c:v>4320</c:v>
                </c:pt>
                <c:pt idx="863">
                  <c:v>4325</c:v>
                </c:pt>
                <c:pt idx="864">
                  <c:v>4330</c:v>
                </c:pt>
                <c:pt idx="865">
                  <c:v>4335</c:v>
                </c:pt>
                <c:pt idx="866">
                  <c:v>4340</c:v>
                </c:pt>
                <c:pt idx="867">
                  <c:v>4345</c:v>
                </c:pt>
                <c:pt idx="868">
                  <c:v>4350</c:v>
                </c:pt>
                <c:pt idx="869">
                  <c:v>4355</c:v>
                </c:pt>
                <c:pt idx="870">
                  <c:v>4360</c:v>
                </c:pt>
                <c:pt idx="871">
                  <c:v>4365</c:v>
                </c:pt>
                <c:pt idx="872">
                  <c:v>4370</c:v>
                </c:pt>
                <c:pt idx="873">
                  <c:v>4375</c:v>
                </c:pt>
                <c:pt idx="874">
                  <c:v>4380</c:v>
                </c:pt>
                <c:pt idx="875">
                  <c:v>4385</c:v>
                </c:pt>
                <c:pt idx="876">
                  <c:v>4390</c:v>
                </c:pt>
                <c:pt idx="877">
                  <c:v>4395</c:v>
                </c:pt>
                <c:pt idx="878">
                  <c:v>4400</c:v>
                </c:pt>
                <c:pt idx="879">
                  <c:v>4405</c:v>
                </c:pt>
                <c:pt idx="880">
                  <c:v>4410</c:v>
                </c:pt>
                <c:pt idx="881">
                  <c:v>4415</c:v>
                </c:pt>
                <c:pt idx="882">
                  <c:v>4420</c:v>
                </c:pt>
                <c:pt idx="883">
                  <c:v>4425</c:v>
                </c:pt>
                <c:pt idx="884">
                  <c:v>4430</c:v>
                </c:pt>
                <c:pt idx="885">
                  <c:v>4435</c:v>
                </c:pt>
                <c:pt idx="886">
                  <c:v>4440</c:v>
                </c:pt>
                <c:pt idx="887">
                  <c:v>4445</c:v>
                </c:pt>
                <c:pt idx="888">
                  <c:v>4450</c:v>
                </c:pt>
                <c:pt idx="889">
                  <c:v>4455</c:v>
                </c:pt>
                <c:pt idx="890">
                  <c:v>4460</c:v>
                </c:pt>
                <c:pt idx="891">
                  <c:v>4465</c:v>
                </c:pt>
                <c:pt idx="892">
                  <c:v>4470</c:v>
                </c:pt>
                <c:pt idx="893">
                  <c:v>4475</c:v>
                </c:pt>
                <c:pt idx="894">
                  <c:v>4480</c:v>
                </c:pt>
                <c:pt idx="895">
                  <c:v>4485</c:v>
                </c:pt>
                <c:pt idx="896">
                  <c:v>4490</c:v>
                </c:pt>
                <c:pt idx="897">
                  <c:v>4495</c:v>
                </c:pt>
                <c:pt idx="898">
                  <c:v>4500</c:v>
                </c:pt>
                <c:pt idx="899">
                  <c:v>4505</c:v>
                </c:pt>
                <c:pt idx="900">
                  <c:v>4510</c:v>
                </c:pt>
                <c:pt idx="901">
                  <c:v>4515</c:v>
                </c:pt>
                <c:pt idx="902">
                  <c:v>4520</c:v>
                </c:pt>
                <c:pt idx="903">
                  <c:v>4525</c:v>
                </c:pt>
                <c:pt idx="904">
                  <c:v>4530</c:v>
                </c:pt>
                <c:pt idx="905">
                  <c:v>4535</c:v>
                </c:pt>
                <c:pt idx="906">
                  <c:v>4540</c:v>
                </c:pt>
                <c:pt idx="907">
                  <c:v>4545</c:v>
                </c:pt>
                <c:pt idx="908">
                  <c:v>4550</c:v>
                </c:pt>
                <c:pt idx="909">
                  <c:v>4555</c:v>
                </c:pt>
                <c:pt idx="910">
                  <c:v>4560</c:v>
                </c:pt>
                <c:pt idx="911">
                  <c:v>4565</c:v>
                </c:pt>
                <c:pt idx="912">
                  <c:v>4570</c:v>
                </c:pt>
                <c:pt idx="913">
                  <c:v>4575</c:v>
                </c:pt>
                <c:pt idx="914">
                  <c:v>4580</c:v>
                </c:pt>
                <c:pt idx="915">
                  <c:v>4585</c:v>
                </c:pt>
                <c:pt idx="916">
                  <c:v>4590</c:v>
                </c:pt>
                <c:pt idx="917">
                  <c:v>4595</c:v>
                </c:pt>
                <c:pt idx="918">
                  <c:v>4600</c:v>
                </c:pt>
                <c:pt idx="919">
                  <c:v>4605</c:v>
                </c:pt>
                <c:pt idx="920">
                  <c:v>4610</c:v>
                </c:pt>
                <c:pt idx="921">
                  <c:v>4615</c:v>
                </c:pt>
                <c:pt idx="922">
                  <c:v>4620</c:v>
                </c:pt>
                <c:pt idx="923">
                  <c:v>4625</c:v>
                </c:pt>
                <c:pt idx="924">
                  <c:v>4630</c:v>
                </c:pt>
                <c:pt idx="925">
                  <c:v>4635</c:v>
                </c:pt>
                <c:pt idx="926">
                  <c:v>4640</c:v>
                </c:pt>
                <c:pt idx="927">
                  <c:v>4645</c:v>
                </c:pt>
                <c:pt idx="928">
                  <c:v>4650</c:v>
                </c:pt>
                <c:pt idx="929">
                  <c:v>4655</c:v>
                </c:pt>
                <c:pt idx="930">
                  <c:v>4660</c:v>
                </c:pt>
                <c:pt idx="931">
                  <c:v>4665</c:v>
                </c:pt>
                <c:pt idx="932">
                  <c:v>4670</c:v>
                </c:pt>
                <c:pt idx="933">
                  <c:v>4675</c:v>
                </c:pt>
                <c:pt idx="934">
                  <c:v>4680</c:v>
                </c:pt>
                <c:pt idx="935">
                  <c:v>4685</c:v>
                </c:pt>
                <c:pt idx="936">
                  <c:v>4690</c:v>
                </c:pt>
                <c:pt idx="937">
                  <c:v>4695</c:v>
                </c:pt>
                <c:pt idx="938">
                  <c:v>4700</c:v>
                </c:pt>
                <c:pt idx="939">
                  <c:v>4705</c:v>
                </c:pt>
                <c:pt idx="940">
                  <c:v>4710</c:v>
                </c:pt>
                <c:pt idx="941">
                  <c:v>4715</c:v>
                </c:pt>
                <c:pt idx="942">
                  <c:v>4720</c:v>
                </c:pt>
                <c:pt idx="943">
                  <c:v>4725</c:v>
                </c:pt>
                <c:pt idx="944">
                  <c:v>4730</c:v>
                </c:pt>
                <c:pt idx="945">
                  <c:v>4735</c:v>
                </c:pt>
                <c:pt idx="946">
                  <c:v>4740</c:v>
                </c:pt>
                <c:pt idx="947">
                  <c:v>4745</c:v>
                </c:pt>
                <c:pt idx="948">
                  <c:v>4750</c:v>
                </c:pt>
                <c:pt idx="949">
                  <c:v>4755</c:v>
                </c:pt>
                <c:pt idx="950">
                  <c:v>4760</c:v>
                </c:pt>
                <c:pt idx="951">
                  <c:v>4765</c:v>
                </c:pt>
                <c:pt idx="952">
                  <c:v>4770</c:v>
                </c:pt>
                <c:pt idx="953">
                  <c:v>4775</c:v>
                </c:pt>
                <c:pt idx="954">
                  <c:v>4780</c:v>
                </c:pt>
                <c:pt idx="955">
                  <c:v>4785</c:v>
                </c:pt>
                <c:pt idx="956">
                  <c:v>4790</c:v>
                </c:pt>
                <c:pt idx="957">
                  <c:v>4795</c:v>
                </c:pt>
                <c:pt idx="958">
                  <c:v>4800</c:v>
                </c:pt>
                <c:pt idx="959">
                  <c:v>4805</c:v>
                </c:pt>
                <c:pt idx="960">
                  <c:v>4810</c:v>
                </c:pt>
                <c:pt idx="961">
                  <c:v>4815</c:v>
                </c:pt>
                <c:pt idx="962">
                  <c:v>4820</c:v>
                </c:pt>
                <c:pt idx="963">
                  <c:v>4825</c:v>
                </c:pt>
                <c:pt idx="964">
                  <c:v>4830</c:v>
                </c:pt>
                <c:pt idx="965">
                  <c:v>4835</c:v>
                </c:pt>
                <c:pt idx="966">
                  <c:v>4840</c:v>
                </c:pt>
                <c:pt idx="967">
                  <c:v>4845</c:v>
                </c:pt>
                <c:pt idx="968">
                  <c:v>4850</c:v>
                </c:pt>
                <c:pt idx="969">
                  <c:v>4855</c:v>
                </c:pt>
                <c:pt idx="970">
                  <c:v>4860</c:v>
                </c:pt>
                <c:pt idx="971">
                  <c:v>4865</c:v>
                </c:pt>
                <c:pt idx="972">
                  <c:v>4870</c:v>
                </c:pt>
                <c:pt idx="973">
                  <c:v>4875</c:v>
                </c:pt>
                <c:pt idx="974">
                  <c:v>4880</c:v>
                </c:pt>
                <c:pt idx="975">
                  <c:v>4885</c:v>
                </c:pt>
                <c:pt idx="976">
                  <c:v>4890</c:v>
                </c:pt>
                <c:pt idx="977">
                  <c:v>4895</c:v>
                </c:pt>
                <c:pt idx="978">
                  <c:v>4900</c:v>
                </c:pt>
                <c:pt idx="979">
                  <c:v>4905</c:v>
                </c:pt>
                <c:pt idx="980">
                  <c:v>4910</c:v>
                </c:pt>
                <c:pt idx="981">
                  <c:v>4915</c:v>
                </c:pt>
                <c:pt idx="982">
                  <c:v>4920</c:v>
                </c:pt>
                <c:pt idx="983">
                  <c:v>4925</c:v>
                </c:pt>
                <c:pt idx="984">
                  <c:v>4930</c:v>
                </c:pt>
                <c:pt idx="985">
                  <c:v>4935</c:v>
                </c:pt>
                <c:pt idx="986">
                  <c:v>4940</c:v>
                </c:pt>
                <c:pt idx="987">
                  <c:v>4945</c:v>
                </c:pt>
                <c:pt idx="988">
                  <c:v>4950</c:v>
                </c:pt>
                <c:pt idx="989">
                  <c:v>4955</c:v>
                </c:pt>
                <c:pt idx="990">
                  <c:v>4960</c:v>
                </c:pt>
                <c:pt idx="991">
                  <c:v>4965</c:v>
                </c:pt>
                <c:pt idx="992">
                  <c:v>4970</c:v>
                </c:pt>
                <c:pt idx="993">
                  <c:v>4975</c:v>
                </c:pt>
                <c:pt idx="994">
                  <c:v>4980</c:v>
                </c:pt>
                <c:pt idx="995">
                  <c:v>4985</c:v>
                </c:pt>
                <c:pt idx="996">
                  <c:v>4990</c:v>
                </c:pt>
                <c:pt idx="997">
                  <c:v>4995</c:v>
                </c:pt>
                <c:pt idx="998">
                  <c:v>5000</c:v>
                </c:pt>
                <c:pt idx="999">
                  <c:v>5005</c:v>
                </c:pt>
                <c:pt idx="1000">
                  <c:v>5010</c:v>
                </c:pt>
                <c:pt idx="1001">
                  <c:v>5015</c:v>
                </c:pt>
                <c:pt idx="1002">
                  <c:v>5020</c:v>
                </c:pt>
                <c:pt idx="1003">
                  <c:v>5025</c:v>
                </c:pt>
                <c:pt idx="1004">
                  <c:v>5030</c:v>
                </c:pt>
                <c:pt idx="1005">
                  <c:v>5035</c:v>
                </c:pt>
                <c:pt idx="1006">
                  <c:v>5040</c:v>
                </c:pt>
                <c:pt idx="1007">
                  <c:v>5045</c:v>
                </c:pt>
                <c:pt idx="1008">
                  <c:v>5050</c:v>
                </c:pt>
                <c:pt idx="1009">
                  <c:v>5055</c:v>
                </c:pt>
                <c:pt idx="1010">
                  <c:v>5060</c:v>
                </c:pt>
                <c:pt idx="1011">
                  <c:v>5065</c:v>
                </c:pt>
                <c:pt idx="1012">
                  <c:v>5070</c:v>
                </c:pt>
                <c:pt idx="1013">
                  <c:v>5075</c:v>
                </c:pt>
                <c:pt idx="1014">
                  <c:v>5080</c:v>
                </c:pt>
                <c:pt idx="1015">
                  <c:v>5085</c:v>
                </c:pt>
                <c:pt idx="1016">
                  <c:v>5090</c:v>
                </c:pt>
                <c:pt idx="1017">
                  <c:v>5095</c:v>
                </c:pt>
                <c:pt idx="1018">
                  <c:v>5100</c:v>
                </c:pt>
                <c:pt idx="1019">
                  <c:v>5105</c:v>
                </c:pt>
                <c:pt idx="1020">
                  <c:v>5110</c:v>
                </c:pt>
                <c:pt idx="1021">
                  <c:v>5115</c:v>
                </c:pt>
                <c:pt idx="1022">
                  <c:v>5120</c:v>
                </c:pt>
                <c:pt idx="1023">
                  <c:v>5125</c:v>
                </c:pt>
                <c:pt idx="1024">
                  <c:v>5130</c:v>
                </c:pt>
                <c:pt idx="1025">
                  <c:v>5135</c:v>
                </c:pt>
                <c:pt idx="1026">
                  <c:v>5140</c:v>
                </c:pt>
                <c:pt idx="1027">
                  <c:v>5145</c:v>
                </c:pt>
                <c:pt idx="1028">
                  <c:v>5150</c:v>
                </c:pt>
                <c:pt idx="1029">
                  <c:v>5155</c:v>
                </c:pt>
                <c:pt idx="1030">
                  <c:v>5160</c:v>
                </c:pt>
                <c:pt idx="1031">
                  <c:v>5165</c:v>
                </c:pt>
                <c:pt idx="1032">
                  <c:v>5170</c:v>
                </c:pt>
                <c:pt idx="1033">
                  <c:v>5175</c:v>
                </c:pt>
                <c:pt idx="1034">
                  <c:v>5180</c:v>
                </c:pt>
                <c:pt idx="1035">
                  <c:v>5185</c:v>
                </c:pt>
                <c:pt idx="1036">
                  <c:v>5190</c:v>
                </c:pt>
                <c:pt idx="1037">
                  <c:v>5195</c:v>
                </c:pt>
                <c:pt idx="1038">
                  <c:v>5200</c:v>
                </c:pt>
                <c:pt idx="1039">
                  <c:v>5205</c:v>
                </c:pt>
                <c:pt idx="1040">
                  <c:v>5210</c:v>
                </c:pt>
                <c:pt idx="1041">
                  <c:v>5215</c:v>
                </c:pt>
                <c:pt idx="1042">
                  <c:v>5220</c:v>
                </c:pt>
                <c:pt idx="1043">
                  <c:v>5225</c:v>
                </c:pt>
                <c:pt idx="1044">
                  <c:v>5230</c:v>
                </c:pt>
                <c:pt idx="1045">
                  <c:v>5235</c:v>
                </c:pt>
                <c:pt idx="1046">
                  <c:v>5240</c:v>
                </c:pt>
                <c:pt idx="1047">
                  <c:v>5245</c:v>
                </c:pt>
                <c:pt idx="1048">
                  <c:v>5250</c:v>
                </c:pt>
                <c:pt idx="1049">
                  <c:v>5255</c:v>
                </c:pt>
                <c:pt idx="1050">
                  <c:v>5260</c:v>
                </c:pt>
                <c:pt idx="1051">
                  <c:v>5265</c:v>
                </c:pt>
                <c:pt idx="1052">
                  <c:v>5270</c:v>
                </c:pt>
                <c:pt idx="1053">
                  <c:v>5275</c:v>
                </c:pt>
                <c:pt idx="1054">
                  <c:v>5280</c:v>
                </c:pt>
                <c:pt idx="1055">
                  <c:v>5285</c:v>
                </c:pt>
                <c:pt idx="1056">
                  <c:v>5290</c:v>
                </c:pt>
                <c:pt idx="1057">
                  <c:v>5295</c:v>
                </c:pt>
                <c:pt idx="1058">
                  <c:v>5300</c:v>
                </c:pt>
                <c:pt idx="1059">
                  <c:v>5305</c:v>
                </c:pt>
                <c:pt idx="1060">
                  <c:v>5310</c:v>
                </c:pt>
                <c:pt idx="1061">
                  <c:v>5315</c:v>
                </c:pt>
                <c:pt idx="1062">
                  <c:v>5320</c:v>
                </c:pt>
                <c:pt idx="1063">
                  <c:v>5325</c:v>
                </c:pt>
                <c:pt idx="1064">
                  <c:v>5330</c:v>
                </c:pt>
                <c:pt idx="1065">
                  <c:v>5335</c:v>
                </c:pt>
                <c:pt idx="1066">
                  <c:v>5340</c:v>
                </c:pt>
                <c:pt idx="1067">
                  <c:v>5345</c:v>
                </c:pt>
                <c:pt idx="1068">
                  <c:v>5350</c:v>
                </c:pt>
                <c:pt idx="1069">
                  <c:v>5355</c:v>
                </c:pt>
                <c:pt idx="1070">
                  <c:v>5360</c:v>
                </c:pt>
                <c:pt idx="1071">
                  <c:v>5365</c:v>
                </c:pt>
                <c:pt idx="1072">
                  <c:v>5370</c:v>
                </c:pt>
                <c:pt idx="1073">
                  <c:v>5375</c:v>
                </c:pt>
                <c:pt idx="1074">
                  <c:v>5380</c:v>
                </c:pt>
                <c:pt idx="1075">
                  <c:v>5385</c:v>
                </c:pt>
                <c:pt idx="1076">
                  <c:v>5390</c:v>
                </c:pt>
                <c:pt idx="1077">
                  <c:v>5395</c:v>
                </c:pt>
                <c:pt idx="1078">
                  <c:v>5400</c:v>
                </c:pt>
                <c:pt idx="1079">
                  <c:v>5405</c:v>
                </c:pt>
                <c:pt idx="1080">
                  <c:v>5410</c:v>
                </c:pt>
                <c:pt idx="1081">
                  <c:v>5415</c:v>
                </c:pt>
                <c:pt idx="1082">
                  <c:v>5420</c:v>
                </c:pt>
                <c:pt idx="1083">
                  <c:v>5425</c:v>
                </c:pt>
                <c:pt idx="1084">
                  <c:v>5430</c:v>
                </c:pt>
                <c:pt idx="1085">
                  <c:v>5435</c:v>
                </c:pt>
                <c:pt idx="1086">
                  <c:v>5440</c:v>
                </c:pt>
                <c:pt idx="1087">
                  <c:v>5445</c:v>
                </c:pt>
                <c:pt idx="1088">
                  <c:v>5450</c:v>
                </c:pt>
                <c:pt idx="1089">
                  <c:v>5455</c:v>
                </c:pt>
                <c:pt idx="1090">
                  <c:v>5460</c:v>
                </c:pt>
                <c:pt idx="1091">
                  <c:v>5465</c:v>
                </c:pt>
                <c:pt idx="1092">
                  <c:v>5470</c:v>
                </c:pt>
                <c:pt idx="1093">
                  <c:v>5475</c:v>
                </c:pt>
                <c:pt idx="1094">
                  <c:v>5480</c:v>
                </c:pt>
                <c:pt idx="1095">
                  <c:v>5485</c:v>
                </c:pt>
                <c:pt idx="1096">
                  <c:v>5490</c:v>
                </c:pt>
                <c:pt idx="1097">
                  <c:v>5495</c:v>
                </c:pt>
                <c:pt idx="1098">
                  <c:v>5500</c:v>
                </c:pt>
                <c:pt idx="1099">
                  <c:v>5505</c:v>
                </c:pt>
                <c:pt idx="1100">
                  <c:v>5510</c:v>
                </c:pt>
                <c:pt idx="1101">
                  <c:v>5515</c:v>
                </c:pt>
                <c:pt idx="1102">
                  <c:v>5520</c:v>
                </c:pt>
                <c:pt idx="1103">
                  <c:v>5525</c:v>
                </c:pt>
                <c:pt idx="1104">
                  <c:v>5530</c:v>
                </c:pt>
                <c:pt idx="1105">
                  <c:v>5535</c:v>
                </c:pt>
                <c:pt idx="1106">
                  <c:v>5540</c:v>
                </c:pt>
                <c:pt idx="1107">
                  <c:v>5545</c:v>
                </c:pt>
                <c:pt idx="1108">
                  <c:v>5550</c:v>
                </c:pt>
                <c:pt idx="1109">
                  <c:v>5555</c:v>
                </c:pt>
                <c:pt idx="1110">
                  <c:v>5560</c:v>
                </c:pt>
                <c:pt idx="1111">
                  <c:v>5565</c:v>
                </c:pt>
                <c:pt idx="1112">
                  <c:v>5570</c:v>
                </c:pt>
                <c:pt idx="1113">
                  <c:v>5575</c:v>
                </c:pt>
                <c:pt idx="1114">
                  <c:v>5580</c:v>
                </c:pt>
                <c:pt idx="1115">
                  <c:v>5585</c:v>
                </c:pt>
                <c:pt idx="1116">
                  <c:v>5590</c:v>
                </c:pt>
                <c:pt idx="1117">
                  <c:v>5595</c:v>
                </c:pt>
                <c:pt idx="1118">
                  <c:v>5600</c:v>
                </c:pt>
                <c:pt idx="1119">
                  <c:v>5605</c:v>
                </c:pt>
                <c:pt idx="1120">
                  <c:v>5610</c:v>
                </c:pt>
                <c:pt idx="1121">
                  <c:v>5615</c:v>
                </c:pt>
                <c:pt idx="1122">
                  <c:v>5620</c:v>
                </c:pt>
                <c:pt idx="1123">
                  <c:v>5625</c:v>
                </c:pt>
                <c:pt idx="1124">
                  <c:v>5630</c:v>
                </c:pt>
                <c:pt idx="1125">
                  <c:v>5635</c:v>
                </c:pt>
                <c:pt idx="1126">
                  <c:v>5640</c:v>
                </c:pt>
                <c:pt idx="1127">
                  <c:v>5645</c:v>
                </c:pt>
                <c:pt idx="1128">
                  <c:v>5650</c:v>
                </c:pt>
                <c:pt idx="1129">
                  <c:v>5655</c:v>
                </c:pt>
                <c:pt idx="1130">
                  <c:v>5660</c:v>
                </c:pt>
                <c:pt idx="1131">
                  <c:v>5665</c:v>
                </c:pt>
                <c:pt idx="1132">
                  <c:v>5670</c:v>
                </c:pt>
                <c:pt idx="1133">
                  <c:v>5675</c:v>
                </c:pt>
                <c:pt idx="1134">
                  <c:v>5680</c:v>
                </c:pt>
                <c:pt idx="1135">
                  <c:v>5685</c:v>
                </c:pt>
                <c:pt idx="1136">
                  <c:v>5690</c:v>
                </c:pt>
                <c:pt idx="1137">
                  <c:v>5695</c:v>
                </c:pt>
                <c:pt idx="1138">
                  <c:v>5700</c:v>
                </c:pt>
                <c:pt idx="1139">
                  <c:v>5705</c:v>
                </c:pt>
                <c:pt idx="1140">
                  <c:v>5710</c:v>
                </c:pt>
                <c:pt idx="1141">
                  <c:v>5715</c:v>
                </c:pt>
                <c:pt idx="1142">
                  <c:v>5720</c:v>
                </c:pt>
                <c:pt idx="1143">
                  <c:v>5725</c:v>
                </c:pt>
                <c:pt idx="1144">
                  <c:v>5730</c:v>
                </c:pt>
                <c:pt idx="1145">
                  <c:v>5735</c:v>
                </c:pt>
                <c:pt idx="1146">
                  <c:v>5740</c:v>
                </c:pt>
                <c:pt idx="1147">
                  <c:v>5745</c:v>
                </c:pt>
                <c:pt idx="1148">
                  <c:v>5750</c:v>
                </c:pt>
                <c:pt idx="1149">
                  <c:v>5755</c:v>
                </c:pt>
                <c:pt idx="1150">
                  <c:v>5760</c:v>
                </c:pt>
                <c:pt idx="1151">
                  <c:v>5765</c:v>
                </c:pt>
                <c:pt idx="1152">
                  <c:v>5770</c:v>
                </c:pt>
                <c:pt idx="1153">
                  <c:v>5775</c:v>
                </c:pt>
                <c:pt idx="1154">
                  <c:v>5780</c:v>
                </c:pt>
                <c:pt idx="1155">
                  <c:v>5785</c:v>
                </c:pt>
                <c:pt idx="1156">
                  <c:v>5790</c:v>
                </c:pt>
                <c:pt idx="1157">
                  <c:v>5795</c:v>
                </c:pt>
                <c:pt idx="1158">
                  <c:v>5800</c:v>
                </c:pt>
                <c:pt idx="1159">
                  <c:v>5805</c:v>
                </c:pt>
                <c:pt idx="1160">
                  <c:v>5810</c:v>
                </c:pt>
                <c:pt idx="1161">
                  <c:v>5815</c:v>
                </c:pt>
                <c:pt idx="1162">
                  <c:v>5820</c:v>
                </c:pt>
                <c:pt idx="1163">
                  <c:v>5825</c:v>
                </c:pt>
                <c:pt idx="1164">
                  <c:v>5830</c:v>
                </c:pt>
                <c:pt idx="1165">
                  <c:v>5835</c:v>
                </c:pt>
                <c:pt idx="1166">
                  <c:v>5840</c:v>
                </c:pt>
                <c:pt idx="1167">
                  <c:v>5845</c:v>
                </c:pt>
                <c:pt idx="1168">
                  <c:v>5850</c:v>
                </c:pt>
                <c:pt idx="1169">
                  <c:v>5855</c:v>
                </c:pt>
                <c:pt idx="1170">
                  <c:v>5860</c:v>
                </c:pt>
                <c:pt idx="1171">
                  <c:v>5865</c:v>
                </c:pt>
                <c:pt idx="1172">
                  <c:v>5870</c:v>
                </c:pt>
                <c:pt idx="1173">
                  <c:v>5875</c:v>
                </c:pt>
                <c:pt idx="1174">
                  <c:v>5880</c:v>
                </c:pt>
                <c:pt idx="1175">
                  <c:v>5885</c:v>
                </c:pt>
                <c:pt idx="1176">
                  <c:v>5890</c:v>
                </c:pt>
                <c:pt idx="1177">
                  <c:v>5895</c:v>
                </c:pt>
                <c:pt idx="1178">
                  <c:v>5900</c:v>
                </c:pt>
                <c:pt idx="1179">
                  <c:v>5905</c:v>
                </c:pt>
                <c:pt idx="1180">
                  <c:v>5910</c:v>
                </c:pt>
                <c:pt idx="1181">
                  <c:v>5915</c:v>
                </c:pt>
                <c:pt idx="1182">
                  <c:v>5920</c:v>
                </c:pt>
                <c:pt idx="1183">
                  <c:v>5925</c:v>
                </c:pt>
                <c:pt idx="1184">
                  <c:v>5930</c:v>
                </c:pt>
                <c:pt idx="1185">
                  <c:v>5935</c:v>
                </c:pt>
                <c:pt idx="1186">
                  <c:v>5940</c:v>
                </c:pt>
                <c:pt idx="1187">
                  <c:v>5945</c:v>
                </c:pt>
                <c:pt idx="1188">
                  <c:v>5950</c:v>
                </c:pt>
                <c:pt idx="1189">
                  <c:v>5955</c:v>
                </c:pt>
                <c:pt idx="1190">
                  <c:v>5960</c:v>
                </c:pt>
                <c:pt idx="1191">
                  <c:v>5965</c:v>
                </c:pt>
                <c:pt idx="1192">
                  <c:v>5970</c:v>
                </c:pt>
                <c:pt idx="1193">
                  <c:v>5975</c:v>
                </c:pt>
                <c:pt idx="1194">
                  <c:v>5980</c:v>
                </c:pt>
                <c:pt idx="1195">
                  <c:v>5985</c:v>
                </c:pt>
                <c:pt idx="1196">
                  <c:v>5990</c:v>
                </c:pt>
                <c:pt idx="1197">
                  <c:v>5995</c:v>
                </c:pt>
                <c:pt idx="1198">
                  <c:v>6000</c:v>
                </c:pt>
                <c:pt idx="1199">
                  <c:v>6005</c:v>
                </c:pt>
                <c:pt idx="1200">
                  <c:v>6010</c:v>
                </c:pt>
                <c:pt idx="1201">
                  <c:v>6015</c:v>
                </c:pt>
                <c:pt idx="1202">
                  <c:v>6020</c:v>
                </c:pt>
                <c:pt idx="1203">
                  <c:v>6025</c:v>
                </c:pt>
                <c:pt idx="1204">
                  <c:v>6030</c:v>
                </c:pt>
                <c:pt idx="1205">
                  <c:v>6035</c:v>
                </c:pt>
                <c:pt idx="1206">
                  <c:v>6040</c:v>
                </c:pt>
                <c:pt idx="1207">
                  <c:v>6045</c:v>
                </c:pt>
                <c:pt idx="1208">
                  <c:v>6050</c:v>
                </c:pt>
                <c:pt idx="1209">
                  <c:v>6055</c:v>
                </c:pt>
                <c:pt idx="1210">
                  <c:v>6060</c:v>
                </c:pt>
                <c:pt idx="1211">
                  <c:v>6065</c:v>
                </c:pt>
                <c:pt idx="1212">
                  <c:v>6070</c:v>
                </c:pt>
                <c:pt idx="1213">
                  <c:v>6075</c:v>
                </c:pt>
                <c:pt idx="1214">
                  <c:v>6080</c:v>
                </c:pt>
                <c:pt idx="1215">
                  <c:v>6085</c:v>
                </c:pt>
                <c:pt idx="1216">
                  <c:v>6090</c:v>
                </c:pt>
                <c:pt idx="1217">
                  <c:v>6095</c:v>
                </c:pt>
                <c:pt idx="1218">
                  <c:v>6100</c:v>
                </c:pt>
                <c:pt idx="1219">
                  <c:v>6105</c:v>
                </c:pt>
                <c:pt idx="1220">
                  <c:v>6110</c:v>
                </c:pt>
                <c:pt idx="1221">
                  <c:v>6115</c:v>
                </c:pt>
                <c:pt idx="1222">
                  <c:v>6120</c:v>
                </c:pt>
                <c:pt idx="1223">
                  <c:v>6125</c:v>
                </c:pt>
                <c:pt idx="1224">
                  <c:v>6130</c:v>
                </c:pt>
                <c:pt idx="1225">
                  <c:v>6135</c:v>
                </c:pt>
                <c:pt idx="1226">
                  <c:v>6140</c:v>
                </c:pt>
                <c:pt idx="1227">
                  <c:v>6145</c:v>
                </c:pt>
                <c:pt idx="1228">
                  <c:v>6150</c:v>
                </c:pt>
                <c:pt idx="1229">
                  <c:v>6155</c:v>
                </c:pt>
                <c:pt idx="1230">
                  <c:v>6160</c:v>
                </c:pt>
                <c:pt idx="1231">
                  <c:v>6165</c:v>
                </c:pt>
                <c:pt idx="1232">
                  <c:v>6170</c:v>
                </c:pt>
                <c:pt idx="1233">
                  <c:v>6175</c:v>
                </c:pt>
                <c:pt idx="1234">
                  <c:v>6180</c:v>
                </c:pt>
                <c:pt idx="1235">
                  <c:v>6185</c:v>
                </c:pt>
                <c:pt idx="1236">
                  <c:v>6190</c:v>
                </c:pt>
                <c:pt idx="1237">
                  <c:v>6195</c:v>
                </c:pt>
                <c:pt idx="1238">
                  <c:v>6200</c:v>
                </c:pt>
                <c:pt idx="1239">
                  <c:v>6205</c:v>
                </c:pt>
                <c:pt idx="1240">
                  <c:v>6210</c:v>
                </c:pt>
                <c:pt idx="1241">
                  <c:v>6215</c:v>
                </c:pt>
                <c:pt idx="1242">
                  <c:v>6220</c:v>
                </c:pt>
                <c:pt idx="1243">
                  <c:v>6225</c:v>
                </c:pt>
                <c:pt idx="1244">
                  <c:v>6230</c:v>
                </c:pt>
                <c:pt idx="1245">
                  <c:v>6235</c:v>
                </c:pt>
                <c:pt idx="1246">
                  <c:v>6240</c:v>
                </c:pt>
                <c:pt idx="1247">
                  <c:v>6245</c:v>
                </c:pt>
                <c:pt idx="1248">
                  <c:v>6250</c:v>
                </c:pt>
                <c:pt idx="1249">
                  <c:v>6255</c:v>
                </c:pt>
                <c:pt idx="1250">
                  <c:v>6260</c:v>
                </c:pt>
                <c:pt idx="1251">
                  <c:v>6265</c:v>
                </c:pt>
                <c:pt idx="1252">
                  <c:v>6270</c:v>
                </c:pt>
                <c:pt idx="1253">
                  <c:v>6275</c:v>
                </c:pt>
                <c:pt idx="1254">
                  <c:v>6280</c:v>
                </c:pt>
                <c:pt idx="1255">
                  <c:v>6285</c:v>
                </c:pt>
                <c:pt idx="1256">
                  <c:v>6290</c:v>
                </c:pt>
                <c:pt idx="1257">
                  <c:v>6295</c:v>
                </c:pt>
                <c:pt idx="1258">
                  <c:v>6300</c:v>
                </c:pt>
                <c:pt idx="1259">
                  <c:v>6305</c:v>
                </c:pt>
                <c:pt idx="1260">
                  <c:v>6310</c:v>
                </c:pt>
                <c:pt idx="1261">
                  <c:v>6315</c:v>
                </c:pt>
                <c:pt idx="1262">
                  <c:v>6320</c:v>
                </c:pt>
                <c:pt idx="1263">
                  <c:v>6325</c:v>
                </c:pt>
                <c:pt idx="1264">
                  <c:v>6330</c:v>
                </c:pt>
                <c:pt idx="1265">
                  <c:v>6335</c:v>
                </c:pt>
                <c:pt idx="1266">
                  <c:v>6340</c:v>
                </c:pt>
                <c:pt idx="1267">
                  <c:v>6345</c:v>
                </c:pt>
                <c:pt idx="1268">
                  <c:v>6350</c:v>
                </c:pt>
                <c:pt idx="1269">
                  <c:v>6355</c:v>
                </c:pt>
                <c:pt idx="1270">
                  <c:v>6360</c:v>
                </c:pt>
                <c:pt idx="1271">
                  <c:v>6365</c:v>
                </c:pt>
                <c:pt idx="1272">
                  <c:v>6370</c:v>
                </c:pt>
                <c:pt idx="1273">
                  <c:v>6375</c:v>
                </c:pt>
                <c:pt idx="1274">
                  <c:v>6380</c:v>
                </c:pt>
                <c:pt idx="1275">
                  <c:v>6385</c:v>
                </c:pt>
                <c:pt idx="1276">
                  <c:v>6390</c:v>
                </c:pt>
                <c:pt idx="1277">
                  <c:v>6395</c:v>
                </c:pt>
                <c:pt idx="1278">
                  <c:v>6400</c:v>
                </c:pt>
                <c:pt idx="1279">
                  <c:v>6405</c:v>
                </c:pt>
                <c:pt idx="1280">
                  <c:v>6410</c:v>
                </c:pt>
                <c:pt idx="1281">
                  <c:v>6415</c:v>
                </c:pt>
                <c:pt idx="1282">
                  <c:v>6420</c:v>
                </c:pt>
                <c:pt idx="1283">
                  <c:v>6425</c:v>
                </c:pt>
                <c:pt idx="1284">
                  <c:v>6430</c:v>
                </c:pt>
                <c:pt idx="1285">
                  <c:v>6435</c:v>
                </c:pt>
                <c:pt idx="1286">
                  <c:v>6440</c:v>
                </c:pt>
                <c:pt idx="1287">
                  <c:v>6445</c:v>
                </c:pt>
                <c:pt idx="1288">
                  <c:v>6450</c:v>
                </c:pt>
                <c:pt idx="1289">
                  <c:v>6455</c:v>
                </c:pt>
                <c:pt idx="1290">
                  <c:v>6460</c:v>
                </c:pt>
                <c:pt idx="1291">
                  <c:v>6465</c:v>
                </c:pt>
                <c:pt idx="1292">
                  <c:v>6470</c:v>
                </c:pt>
                <c:pt idx="1293">
                  <c:v>6475</c:v>
                </c:pt>
                <c:pt idx="1294">
                  <c:v>6480</c:v>
                </c:pt>
                <c:pt idx="1295">
                  <c:v>6485</c:v>
                </c:pt>
                <c:pt idx="1296">
                  <c:v>6490</c:v>
                </c:pt>
                <c:pt idx="1297">
                  <c:v>6495</c:v>
                </c:pt>
                <c:pt idx="1298">
                  <c:v>6500</c:v>
                </c:pt>
              </c:numCache>
            </c:numRef>
          </c:xVal>
          <c:yVal>
            <c:numRef>
              <c:f>Data!$CP$3:$CP$1301</c:f>
              <c:numCache>
                <c:formatCode>General</c:formatCode>
                <c:ptCount val="1299"/>
                <c:pt idx="0">
                  <c:v>1.0005725817235436</c:v>
                </c:pt>
                <c:pt idx="1">
                  <c:v>0.95959309437501827</c:v>
                </c:pt>
                <c:pt idx="2">
                  <c:v>0.91642497444899607</c:v>
                </c:pt>
                <c:pt idx="3">
                  <c:v>0.88428307748752355</c:v>
                </c:pt>
                <c:pt idx="4">
                  <c:v>0.85885987735499325</c:v>
                </c:pt>
                <c:pt idx="5">
                  <c:v>0.83793595950198529</c:v>
                </c:pt>
                <c:pt idx="6">
                  <c:v>0.82022332775637796</c:v>
                </c:pt>
                <c:pt idx="7">
                  <c:v>0.80491072318685231</c:v>
                </c:pt>
                <c:pt idx="8">
                  <c:v>0.79145552414867648</c:v>
                </c:pt>
                <c:pt idx="9">
                  <c:v>0.77947768216122981</c:v>
                </c:pt>
                <c:pt idx="10">
                  <c:v>0.76870112264684243</c:v>
                </c:pt>
                <c:pt idx="11">
                  <c:v>0.75891926656407294</c:v>
                </c:pt>
                <c:pt idx="12">
                  <c:v>0.74997369158636285</c:v>
                </c:pt>
                <c:pt idx="13">
                  <c:v>0.74174036430092494</c:v>
                </c:pt>
                <c:pt idx="14">
                  <c:v>0.73412044210192962</c:v>
                </c:pt>
                <c:pt idx="15">
                  <c:v>0.72703394310372549</c:v>
                </c:pt>
                <c:pt idx="16">
                  <c:v>0.72041527711099806</c:v>
                </c:pt>
                <c:pt idx="17">
                  <c:v>0.71421001954046237</c:v>
                </c:pt>
                <c:pt idx="18">
                  <c:v>0.70837253663750466</c:v>
                </c:pt>
                <c:pt idx="19">
                  <c:v>0.7028642068191302</c:v>
                </c:pt>
                <c:pt idx="20">
                  <c:v>0.69765206776312627</c:v>
                </c:pt>
                <c:pt idx="21">
                  <c:v>0.69270777296295005</c:v>
                </c:pt>
                <c:pt idx="22">
                  <c:v>0.68800677681940225</c:v>
                </c:pt>
                <c:pt idx="23">
                  <c:v>0.6835276909406387</c:v>
                </c:pt>
                <c:pt idx="24">
                  <c:v>0.6792517703851142</c:v>
                </c:pt>
                <c:pt idx="25">
                  <c:v>0.67516249970842679</c:v>
                </c:pt>
                <c:pt idx="26">
                  <c:v>0.67124525650619771</c:v>
                </c:pt>
                <c:pt idx="27">
                  <c:v>0.66748703573828827</c:v>
                </c:pt>
                <c:pt idx="28">
                  <c:v>0.66387622216857556</c:v>
                </c:pt>
                <c:pt idx="29">
                  <c:v>0.660402401222139</c:v>
                </c:pt>
                <c:pt idx="30">
                  <c:v>0.65705620076195415</c:v>
                </c:pt>
                <c:pt idx="31">
                  <c:v>0.65382915793598773</c:v>
                </c:pt>
                <c:pt idx="32">
                  <c:v>0.65071360649345522</c:v>
                </c:pt>
                <c:pt idx="33">
                  <c:v>0.64770258092222921</c:v>
                </c:pt>
                <c:pt idx="34">
                  <c:v>0.64478973449386601</c:v>
                </c:pt>
                <c:pt idx="35">
                  <c:v>0.64196926887327777</c:v>
                </c:pt>
                <c:pt idx="36">
                  <c:v>0.63923587339667087</c:v>
                </c:pt>
                <c:pt idx="37">
                  <c:v>0.63658467247346884</c:v>
                </c:pt>
                <c:pt idx="38">
                  <c:v>0.6340111798474104</c:v>
                </c:pt>
                <c:pt idx="39">
                  <c:v>0.63151125867526536</c:v>
                </c:pt>
                <c:pt idx="40">
                  <c:v>0.62908108656102513</c:v>
                </c:pt>
                <c:pt idx="41">
                  <c:v>0.62671712482845376</c:v>
                </c:pt>
                <c:pt idx="42">
                  <c:v>0.62441609143273868</c:v>
                </c:pt>
                <c:pt idx="43">
                  <c:v>0.62217493700825843</c:v>
                </c:pt>
                <c:pt idx="44">
                  <c:v>0.61999082362852198</c:v>
                </c:pt>
                <c:pt idx="45">
                  <c:v>0.61786110591951771</c:v>
                </c:pt>
                <c:pt idx="46">
                  <c:v>0.61578331422171118</c:v>
                </c:pt>
                <c:pt idx="47">
                  <c:v>0.6137551395408648</c:v>
                </c:pt>
                <c:pt idx="48">
                  <c:v>0.61177442006537852</c:v>
                </c:pt>
                <c:pt idx="49">
                  <c:v>0.60983912905933002</c:v>
                </c:pt>
                <c:pt idx="50">
                  <c:v>0.60794736396688764</c:v>
                </c:pt>
                <c:pt idx="51">
                  <c:v>0.6060973365861505</c:v>
                </c:pt>
                <c:pt idx="52">
                  <c:v>0.60428736418944184</c:v>
                </c:pt>
                <c:pt idx="53">
                  <c:v>0.60251586148321823</c:v>
                </c:pt>
                <c:pt idx="54">
                  <c:v>0.60078133331452477</c:v>
                </c:pt>
                <c:pt idx="55">
                  <c:v>0.59908236804270154</c:v>
                </c:pt>
                <c:pt idx="56">
                  <c:v>0.59741763150516347</c:v>
                </c:pt>
                <c:pt idx="57">
                  <c:v>0.59578586151477075</c:v>
                </c:pt>
                <c:pt idx="58">
                  <c:v>0.59418586283382357</c:v>
                </c:pt>
                <c:pt idx="59">
                  <c:v>0.59261650257620646</c:v>
                </c:pt>
                <c:pt idx="60">
                  <c:v>0.59107670599484818</c:v>
                </c:pt>
                <c:pt idx="61">
                  <c:v>0.58956545261656668</c:v>
                </c:pt>
                <c:pt idx="62">
                  <c:v>0.58808177269063211</c:v>
                </c:pt>
                <c:pt idx="63">
                  <c:v>0.58662474392112629</c:v>
                </c:pt>
                <c:pt idx="64">
                  <c:v>0.58519348845643382</c:v>
                </c:pt>
                <c:pt idx="65">
                  <c:v>0.58378717011207426</c:v>
                </c:pt>
                <c:pt idx="66">
                  <c:v>0.58240499180560157</c:v>
                </c:pt>
                <c:pt idx="67">
                  <c:v>0.581046193184524</c:v>
                </c:pt>
                <c:pt idx="68">
                  <c:v>0.57971004843014906</c:v>
                </c:pt>
                <c:pt idx="69">
                  <c:v>0.57839586422200295</c:v>
                </c:pt>
                <c:pt idx="70">
                  <c:v>0.57710297784900089</c:v>
                </c:pt>
                <c:pt idx="71">
                  <c:v>0.57583075545491325</c:v>
                </c:pt>
                <c:pt idx="72">
                  <c:v>0.57457859040688397</c:v>
                </c:pt>
                <c:pt idx="73">
                  <c:v>0.57334590177683553</c:v>
                </c:pt>
                <c:pt idx="74">
                  <c:v>0.57213213292655984</c:v>
                </c:pt>
                <c:pt idx="75">
                  <c:v>0.57093675018815326</c:v>
                </c:pt>
                <c:pt idx="76">
                  <c:v>0.56975924163222647</c:v>
                </c:pt>
                <c:pt idx="77">
                  <c:v>0.56859911591700396</c:v>
                </c:pt>
                <c:pt idx="78">
                  <c:v>0.56745590121205602</c:v>
                </c:pt>
                <c:pt idx="79">
                  <c:v>0.56632914419095326</c:v>
                </c:pt>
                <c:pt idx="80">
                  <c:v>0.56521840908764243</c:v>
                </c:pt>
                <c:pt idx="81">
                  <c:v>0.56412327681178676</c:v>
                </c:pt>
                <c:pt idx="82">
                  <c:v>0.56304334411872747</c:v>
                </c:pt>
                <c:pt idx="83">
                  <c:v>0.56197822283008547</c:v>
                </c:pt>
                <c:pt idx="84">
                  <c:v>0.56092753910136184</c:v>
                </c:pt>
                <c:pt idx="85">
                  <c:v>0.5598909327331868</c:v>
                </c:pt>
                <c:pt idx="86">
                  <c:v>0.5588680565231543</c:v>
                </c:pt>
                <c:pt idx="87">
                  <c:v>0.55785857565541341</c:v>
                </c:pt>
                <c:pt idx="88">
                  <c:v>0.55686216712542336</c:v>
                </c:pt>
                <c:pt idx="89">
                  <c:v>0.55587851919748033</c:v>
                </c:pt>
                <c:pt idx="90">
                  <c:v>0.55490733089281008</c:v>
                </c:pt>
                <c:pt idx="91">
                  <c:v>0.5539483115061945</c:v>
                </c:pt>
                <c:pt idx="92">
                  <c:v>0.55300118014925181</c:v>
                </c:pt>
                <c:pt idx="93">
                  <c:v>0.55206566531863632</c:v>
                </c:pt>
                <c:pt idx="94">
                  <c:v>0.55114150448754895</c:v>
                </c:pt>
                <c:pt idx="95">
                  <c:v>0.55022844371907553</c:v>
                </c:pt>
                <c:pt idx="96">
                  <c:v>0.54932623729997021</c:v>
                </c:pt>
                <c:pt idx="97">
                  <c:v>0.54843464739361036</c:v>
                </c:pt>
                <c:pt idx="98">
                  <c:v>0.54755344371093462</c:v>
                </c:pt>
                <c:pt idx="99">
                  <c:v>0.54668240319826378</c:v>
                </c:pt>
                <c:pt idx="100">
                  <c:v>0.54582130974097975</c:v>
                </c:pt>
                <c:pt idx="101">
                  <c:v>0.54496995388211089</c:v>
                </c:pt>
                <c:pt idx="102">
                  <c:v>0.54412813255493742</c:v>
                </c:pt>
                <c:pt idx="103">
                  <c:v>0.54329564882879045</c:v>
                </c:pt>
                <c:pt idx="104">
                  <c:v>0.5424723116672745</c:v>
                </c:pt>
                <c:pt idx="105">
                  <c:v>0.5416579356981972</c:v>
                </c:pt>
                <c:pt idx="106">
                  <c:v>0.54085234099453261</c:v>
                </c:pt>
                <c:pt idx="107">
                  <c:v>0.54005535286579709</c:v>
                </c:pt>
                <c:pt idx="108">
                  <c:v>0.5392668016592459</c:v>
                </c:pt>
                <c:pt idx="109">
                  <c:v>0.53848652257034968</c:v>
                </c:pt>
                <c:pt idx="110">
                  <c:v>0.53771435546203439</c:v>
                </c:pt>
                <c:pt idx="111">
                  <c:v>0.53695014469220692</c:v>
                </c:pt>
                <c:pt idx="112">
                  <c:v>0.53619373894911648</c:v>
                </c:pt>
                <c:pt idx="113">
                  <c:v>0.53544499109413068</c:v>
                </c:pt>
                <c:pt idx="114">
                  <c:v>0.53470375801153014</c:v>
                </c:pt>
                <c:pt idx="115">
                  <c:v>0.53396990046495352</c:v>
                </c:pt>
                <c:pt idx="116">
                  <c:v>0.5332432829601409</c:v>
                </c:pt>
                <c:pt idx="117">
                  <c:v>0.53252377361365055</c:v>
                </c:pt>
                <c:pt idx="118">
                  <c:v>0.53181124402724156</c:v>
                </c:pt>
                <c:pt idx="119">
                  <c:v>0.53110556916763108</c:v>
                </c:pt>
                <c:pt idx="120">
                  <c:v>0.53040662725135601</c:v>
                </c:pt>
                <c:pt idx="121">
                  <c:v>0.52971429963448091</c:v>
                </c:pt>
                <c:pt idx="122">
                  <c:v>0.52902847070691128</c:v>
                </c:pt>
                <c:pt idx="123">
                  <c:v>0.52834902779108495</c:v>
                </c:pt>
                <c:pt idx="124">
                  <c:v>0.52767586104482478</c:v>
                </c:pt>
                <c:pt idx="125">
                  <c:v>0.52700886336815456</c:v>
                </c:pt>
                <c:pt idx="126">
                  <c:v>0.52634793031388072</c:v>
                </c:pt>
                <c:pt idx="127">
                  <c:v>0.52569296000176402</c:v>
                </c:pt>
                <c:pt idx="128">
                  <c:v>0.52504385303610968</c:v>
                </c:pt>
                <c:pt idx="129">
                  <c:v>0.52440051242661245</c:v>
                </c:pt>
                <c:pt idx="130">
                  <c:v>0.52376284351230729</c:v>
                </c:pt>
                <c:pt idx="131">
                  <c:v>0.52313075388847996</c:v>
                </c:pt>
                <c:pt idx="132">
                  <c:v>0.52250415333639955</c:v>
                </c:pt>
                <c:pt idx="133">
                  <c:v>0.52188295375574678</c:v>
                </c:pt>
                <c:pt idx="134">
                  <c:v>0.52126706909961384</c:v>
                </c:pt>
                <c:pt idx="135">
                  <c:v>0.52065641531195861</c:v>
                </c:pt>
                <c:pt idx="136">
                  <c:v>0.52005091026740702</c:v>
                </c:pt>
                <c:pt idx="137">
                  <c:v>0.51945047371329445</c:v>
                </c:pt>
                <c:pt idx="138">
                  <c:v>0.51885502721385246</c:v>
                </c:pt>
                <c:pt idx="139">
                  <c:v>0.51826449409644126</c:v>
                </c:pt>
                <c:pt idx="140">
                  <c:v>0.51767879939974404</c:v>
                </c:pt>
                <c:pt idx="141">
                  <c:v>0.51709786982383599</c:v>
                </c:pt>
                <c:pt idx="142">
                  <c:v>0.51652163368204618</c:v>
                </c:pt>
                <c:pt idx="143">
                  <c:v>0.51595002085453912</c:v>
                </c:pt>
                <c:pt idx="144">
                  <c:v>0.51538296274354178</c:v>
                </c:pt>
                <c:pt idx="145">
                  <c:v>0.51482039223014442</c:v>
                </c:pt>
                <c:pt idx="146">
                  <c:v>0.51426224363261575</c:v>
                </c:pt>
                <c:pt idx="147">
                  <c:v>0.5137084526661615</c:v>
                </c:pt>
                <c:pt idx="148">
                  <c:v>0.5131589564040745</c:v>
                </c:pt>
                <c:pt idx="149">
                  <c:v>0.51261369324021466</c:v>
                </c:pt>
                <c:pt idx="150">
                  <c:v>0.51207260285276623</c:v>
                </c:pt>
                <c:pt idx="151">
                  <c:v>0.5115356261692211</c:v>
                </c:pt>
                <c:pt idx="152">
                  <c:v>0.51100270533253811</c:v>
                </c:pt>
                <c:pt idx="153">
                  <c:v>0.51047378366843266</c:v>
                </c:pt>
                <c:pt idx="154">
                  <c:v>0.50994880565375134</c:v>
                </c:pt>
                <c:pt idx="155">
                  <c:v>0.50942771688588728</c:v>
                </c:pt>
                <c:pt idx="156">
                  <c:v>0.50891046405319895</c:v>
                </c:pt>
                <c:pt idx="157">
                  <c:v>0.50839699490639045</c:v>
                </c:pt>
                <c:pt idx="158">
                  <c:v>0.50788725823081693</c:v>
                </c:pt>
                <c:pt idx="159">
                  <c:v>0.50738120381968144</c:v>
                </c:pt>
                <c:pt idx="160">
                  <c:v>0.50687878244808593</c:v>
                </c:pt>
                <c:pt idx="161">
                  <c:v>0.50637994584790669</c:v>
                </c:pt>
                <c:pt idx="162">
                  <c:v>0.505884646683463</c:v>
                </c:pt>
                <c:pt idx="163">
                  <c:v>0.50539283852794692</c:v>
                </c:pt>
                <c:pt idx="164">
                  <c:v>0.50490447584058973</c:v>
                </c:pt>
                <c:pt idx="165">
                  <c:v>0.50441951394453377</c:v>
                </c:pt>
                <c:pt idx="166">
                  <c:v>0.50393790900538682</c:v>
                </c:pt>
                <c:pt idx="167">
                  <c:v>0.50345961801043237</c:v>
                </c:pt>
                <c:pt idx="168">
                  <c:v>0.50298459874847323</c:v>
                </c:pt>
                <c:pt idx="169">
                  <c:v>0.50251280979028334</c:v>
                </c:pt>
                <c:pt idx="170">
                  <c:v>0.50204421046964931</c:v>
                </c:pt>
                <c:pt idx="171">
                  <c:v>0.50157876086497777</c:v>
                </c:pt>
                <c:pt idx="172">
                  <c:v>0.50111642178144922</c:v>
                </c:pt>
                <c:pt idx="173">
                  <c:v>0.50065715473370032</c:v>
                </c:pt>
                <c:pt idx="174">
                  <c:v>0.50020092192901433</c:v>
                </c:pt>
                <c:pt idx="175">
                  <c:v>0.49974768625100335</c:v>
                </c:pt>
                <c:pt idx="176">
                  <c:v>0.49929741124376403</c:v>
                </c:pt>
                <c:pt idx="177">
                  <c:v>0.49885006109649171</c:v>
                </c:pt>
                <c:pt idx="178">
                  <c:v>0.49840560062853645</c:v>
                </c:pt>
                <c:pt idx="179">
                  <c:v>0.49796399527488605</c:v>
                </c:pt>
                <c:pt idx="180">
                  <c:v>0.49752521107206116</c:v>
                </c:pt>
                <c:pt idx="181">
                  <c:v>0.49708921464441036</c:v>
                </c:pt>
                <c:pt idx="182">
                  <c:v>0.49665597319078919</c:v>
                </c:pt>
                <c:pt idx="183">
                  <c:v>0.49622545447161159</c:v>
                </c:pt>
                <c:pt idx="184">
                  <c:v>0.49579762679626227</c:v>
                </c:pt>
                <c:pt idx="185">
                  <c:v>0.49537245901085641</c:v>
                </c:pt>
                <c:pt idx="186">
                  <c:v>0.49494992048633663</c:v>
                </c:pt>
                <c:pt idx="187">
                  <c:v>0.49452998110689483</c:v>
                </c:pt>
                <c:pt idx="188">
                  <c:v>0.49411261125871075</c:v>
                </c:pt>
                <c:pt idx="189">
                  <c:v>0.49369778181899293</c:v>
                </c:pt>
                <c:pt idx="190">
                  <c:v>0.49328546414531793</c:v>
                </c:pt>
                <c:pt idx="191">
                  <c:v>0.49287563006525231</c:v>
                </c:pt>
                <c:pt idx="192">
                  <c:v>0.49246825186625354</c:v>
                </c:pt>
                <c:pt idx="193">
                  <c:v>0.49206330228583645</c:v>
                </c:pt>
                <c:pt idx="194">
                  <c:v>0.49166075450200197</c:v>
                </c:pt>
                <c:pt idx="195">
                  <c:v>0.49126058212391444</c:v>
                </c:pt>
                <c:pt idx="196">
                  <c:v>0.49086275918282368</c:v>
                </c:pt>
                <c:pt idx="197">
                  <c:v>0.49046726012322273</c:v>
                </c:pt>
                <c:pt idx="198">
                  <c:v>0.49007405979423474</c:v>
                </c:pt>
                <c:pt idx="199">
                  <c:v>0.48968313344122028</c:v>
                </c:pt>
                <c:pt idx="200">
                  <c:v>0.48929445669760047</c:v>
                </c:pt>
                <c:pt idx="201">
                  <c:v>0.48890800557688768</c:v>
                </c:pt>
                <c:pt idx="202">
                  <c:v>0.48852375646491919</c:v>
                </c:pt>
                <c:pt idx="203">
                  <c:v>0.48814168611228553</c:v>
                </c:pt>
                <c:pt idx="204">
                  <c:v>0.48776177162695017</c:v>
                </c:pt>
                <c:pt idx="205">
                  <c:v>0.48738399046705189</c:v>
                </c:pt>
                <c:pt idx="206">
                  <c:v>0.48700832043388814</c:v>
                </c:pt>
                <c:pt idx="207">
                  <c:v>0.48663473966506987</c:v>
                </c:pt>
                <c:pt idx="208">
                  <c:v>0.48626322662784699</c:v>
                </c:pt>
                <c:pt idx="209">
                  <c:v>0.48589376011259516</c:v>
                </c:pt>
                <c:pt idx="210">
                  <c:v>0.48552631922646361</c:v>
                </c:pt>
                <c:pt idx="211">
                  <c:v>0.48516088338717533</c:v>
                </c:pt>
                <c:pt idx="212">
                  <c:v>0.48479743231697803</c:v>
                </c:pt>
                <c:pt idx="213">
                  <c:v>0.48443594603674101</c:v>
                </c:pt>
                <c:pt idx="214">
                  <c:v>0.48407640486019154</c:v>
                </c:pt>
                <c:pt idx="215">
                  <c:v>0.48371878938829077</c:v>
                </c:pt>
                <c:pt idx="216">
                  <c:v>0.48336308050374122</c:v>
                </c:pt>
                <c:pt idx="217">
                  <c:v>0.48300925936562494</c:v>
                </c:pt>
                <c:pt idx="218">
                  <c:v>0.48265730740416735</c:v>
                </c:pt>
                <c:pt idx="219">
                  <c:v>0.48230720631562368</c:v>
                </c:pt>
                <c:pt idx="220">
                  <c:v>0.48195893805728429</c:v>
                </c:pt>
                <c:pt idx="221">
                  <c:v>0.48161248484259622</c:v>
                </c:pt>
                <c:pt idx="222">
                  <c:v>0.48126782913639621</c:v>
                </c:pt>
                <c:pt idx="223">
                  <c:v>0.48092495365025528</c:v>
                </c:pt>
                <c:pt idx="224">
                  <c:v>0.48058384133792759</c:v>
                </c:pt>
                <c:pt idx="225">
                  <c:v>0.48024447539090431</c:v>
                </c:pt>
                <c:pt idx="226">
                  <c:v>0.47990683923406779</c:v>
                </c:pt>
                <c:pt idx="227">
                  <c:v>0.4795709165214444</c:v>
                </c:pt>
                <c:pt idx="228">
                  <c:v>0.47923669113205186</c:v>
                </c:pt>
                <c:pt idx="229">
                  <c:v>0.47890414716584029</c:v>
                </c:pt>
                <c:pt idx="230">
                  <c:v>0.47857326893972324</c:v>
                </c:pt>
                <c:pt idx="231">
                  <c:v>0.47824404098369755</c:v>
                </c:pt>
                <c:pt idx="232">
                  <c:v>0.47791644803704747</c:v>
                </c:pt>
                <c:pt idx="233">
                  <c:v>0.47759047504463426</c:v>
                </c:pt>
                <c:pt idx="234">
                  <c:v>0.47726610715326501</c:v>
                </c:pt>
                <c:pt idx="235">
                  <c:v>0.47694332970814202</c:v>
                </c:pt>
                <c:pt idx="236">
                  <c:v>0.47662212824938921</c:v>
                </c:pt>
                <c:pt idx="237">
                  <c:v>0.47630248850865242</c:v>
                </c:pt>
                <c:pt idx="238">
                  <c:v>0.47598439640577506</c:v>
                </c:pt>
                <c:pt idx="239">
                  <c:v>0.47566783804554302</c:v>
                </c:pt>
                <c:pt idx="240">
                  <c:v>0.47535279971450012</c:v>
                </c:pt>
                <c:pt idx="241">
                  <c:v>0.47503926787783141</c:v>
                </c:pt>
                <c:pt idx="242">
                  <c:v>0.47472722917631149</c:v>
                </c:pt>
                <c:pt idx="243">
                  <c:v>0.47441667042331931</c:v>
                </c:pt>
                <c:pt idx="244">
                  <c:v>0.4741075786019126</c:v>
                </c:pt>
                <c:pt idx="245">
                  <c:v>0.47379994086196642</c:v>
                </c:pt>
                <c:pt idx="246">
                  <c:v>0.47349374451737003</c:v>
                </c:pt>
                <c:pt idx="247">
                  <c:v>0.47318897704328172</c:v>
                </c:pt>
                <c:pt idx="248">
                  <c:v>0.47288562607344098</c:v>
                </c:pt>
                <c:pt idx="249">
                  <c:v>0.47258367939753548</c:v>
                </c:pt>
                <c:pt idx="250">
                  <c:v>0.47228312495862312</c:v>
                </c:pt>
                <c:pt idx="251">
                  <c:v>0.4719839508506054</c:v>
                </c:pt>
                <c:pt idx="252">
                  <c:v>0.47168614531575265</c:v>
                </c:pt>
                <c:pt idx="253">
                  <c:v>0.47138969674228043</c:v>
                </c:pt>
                <c:pt idx="254">
                  <c:v>0.47109459366197259</c:v>
                </c:pt>
                <c:pt idx="255">
                  <c:v>0.4708008247478554</c:v>
                </c:pt>
                <c:pt idx="256">
                  <c:v>0.4705083788119146</c:v>
                </c:pt>
                <c:pt idx="257">
                  <c:v>0.47021724480286137</c:v>
                </c:pt>
                <c:pt idx="258">
                  <c:v>0.46992741180394004</c:v>
                </c:pt>
                <c:pt idx="259">
                  <c:v>0.46963886903078056</c:v>
                </c:pt>
                <c:pt idx="260">
                  <c:v>0.46935160582929381</c:v>
                </c:pt>
                <c:pt idx="261">
                  <c:v>0.46906561167360683</c:v>
                </c:pt>
                <c:pt idx="262">
                  <c:v>0.46878087616403946</c:v>
                </c:pt>
                <c:pt idx="263">
                  <c:v>0.46849738902512011</c:v>
                </c:pt>
                <c:pt idx="264">
                  <c:v>0.46821514010364051</c:v>
                </c:pt>
                <c:pt idx="265">
                  <c:v>0.46793411936674734</c:v>
                </c:pt>
                <c:pt idx="266">
                  <c:v>0.46765431690007114</c:v>
                </c:pt>
                <c:pt idx="267">
                  <c:v>0.46737572290589169</c:v>
                </c:pt>
                <c:pt idx="268">
                  <c:v>0.46709832770133702</c:v>
                </c:pt>
                <c:pt idx="269">
                  <c:v>0.46682212171661847</c:v>
                </c:pt>
                <c:pt idx="270">
                  <c:v>0.46654709549329809</c:v>
                </c:pt>
                <c:pt idx="271">
                  <c:v>0.46627323968258927</c:v>
                </c:pt>
                <c:pt idx="272">
                  <c:v>0.4660005450436896</c:v>
                </c:pt>
                <c:pt idx="273">
                  <c:v>0.4657290024421446</c:v>
                </c:pt>
                <c:pt idx="274">
                  <c:v>0.46545860284824259</c:v>
                </c:pt>
                <c:pt idx="275">
                  <c:v>0.46518933733543899</c:v>
                </c:pt>
                <c:pt idx="276">
                  <c:v>0.46492119707881036</c:v>
                </c:pt>
                <c:pt idx="277">
                  <c:v>0.46465417335353709</c:v>
                </c:pt>
                <c:pt idx="278">
                  <c:v>0.46438825753341334</c:v>
                </c:pt>
                <c:pt idx="279">
                  <c:v>0.46412344108938575</c:v>
                </c:pt>
                <c:pt idx="280">
                  <c:v>0.46385971558811701</c:v>
                </c:pt>
                <c:pt idx="281">
                  <c:v>0.46359707269057798</c:v>
                </c:pt>
                <c:pt idx="282">
                  <c:v>0.46333550415066349</c:v>
                </c:pt>
                <c:pt idx="283">
                  <c:v>0.46307500181383415</c:v>
                </c:pt>
                <c:pt idx="284">
                  <c:v>0.46281555761578219</c:v>
                </c:pt>
                <c:pt idx="285">
                  <c:v>0.46255716358112259</c:v>
                </c:pt>
                <c:pt idx="286">
                  <c:v>0.4622998118221055</c:v>
                </c:pt>
                <c:pt idx="287">
                  <c:v>0.46204349453735405</c:v>
                </c:pt>
                <c:pt idx="288">
                  <c:v>0.4617882040106227</c:v>
                </c:pt>
                <c:pt idx="289">
                  <c:v>0.46153393260957931</c:v>
                </c:pt>
                <c:pt idx="290">
                  <c:v>0.46128067278460694</c:v>
                </c:pt>
                <c:pt idx="291">
                  <c:v>0.46102841706762876</c:v>
                </c:pt>
                <c:pt idx="292">
                  <c:v>0.4607771580709516</c:v>
                </c:pt>
                <c:pt idx="293">
                  <c:v>0.46052688848613227</c:v>
                </c:pt>
                <c:pt idx="294">
                  <c:v>0.4602776010828602</c:v>
                </c:pt>
                <c:pt idx="295">
                  <c:v>0.4600292887078633</c:v>
                </c:pt>
                <c:pt idx="296">
                  <c:v>0.45978194428383012</c:v>
                </c:pt>
                <c:pt idx="297">
                  <c:v>0.45953556080835173</c:v>
                </c:pt>
                <c:pt idx="298">
                  <c:v>0.45929013135288127</c:v>
                </c:pt>
                <c:pt idx="299">
                  <c:v>0.45904564906171202</c:v>
                </c:pt>
                <c:pt idx="300">
                  <c:v>0.45880210715097308</c:v>
                </c:pt>
                <c:pt idx="301">
                  <c:v>0.45855949890764092</c:v>
                </c:pt>
                <c:pt idx="302">
                  <c:v>0.45831781768856861</c:v>
                </c:pt>
                <c:pt idx="303">
                  <c:v>0.45807705691953232</c:v>
                </c:pt>
                <c:pt idx="304">
                  <c:v>0.45783721009429185</c:v>
                </c:pt>
                <c:pt idx="305">
                  <c:v>0.45759827077366916</c:v>
                </c:pt>
                <c:pt idx="306">
                  <c:v>0.45736023258464076</c:v>
                </c:pt>
                <c:pt idx="307">
                  <c:v>0.45712308921944567</c:v>
                </c:pt>
                <c:pt idx="308">
                  <c:v>0.45688683443470945</c:v>
                </c:pt>
                <c:pt idx="309">
                  <c:v>0.45665146205058077</c:v>
                </c:pt>
                <c:pt idx="310">
                  <c:v>0.45641696594988362</c:v>
                </c:pt>
                <c:pt idx="311">
                  <c:v>0.45618334007728345</c:v>
                </c:pt>
                <c:pt idx="312">
                  <c:v>0.45595057843846631</c:v>
                </c:pt>
                <c:pt idx="313">
                  <c:v>0.45571867509933234</c:v>
                </c:pt>
                <c:pt idx="314">
                  <c:v>0.45548762418520172</c:v>
                </c:pt>
                <c:pt idx="315">
                  <c:v>0.4552574198800341</c:v>
                </c:pt>
                <c:pt idx="316">
                  <c:v>0.45502805642566008</c:v>
                </c:pt>
                <c:pt idx="317">
                  <c:v>0.45479952812102609</c:v>
                </c:pt>
                <c:pt idx="318">
                  <c:v>0.45457182932145035</c:v>
                </c:pt>
                <c:pt idx="319">
                  <c:v>0.45434495443789197</c:v>
                </c:pt>
                <c:pt idx="320">
                  <c:v>0.45411889793623039</c:v>
                </c:pt>
                <c:pt idx="321">
                  <c:v>0.45389365433655804</c:v>
                </c:pt>
                <c:pt idx="322">
                  <c:v>0.45366921821248246</c:v>
                </c:pt>
                <c:pt idx="323">
                  <c:v>0.4534455841904409</c:v>
                </c:pt>
                <c:pt idx="324">
                  <c:v>0.45322274694902553</c:v>
                </c:pt>
                <c:pt idx="325">
                  <c:v>0.45300070121831859</c:v>
                </c:pt>
                <c:pt idx="326">
                  <c:v>0.45277944177923873</c:v>
                </c:pt>
                <c:pt idx="327">
                  <c:v>0.45255896346289726</c:v>
                </c:pt>
                <c:pt idx="328">
                  <c:v>0.45233926114996498</c:v>
                </c:pt>
                <c:pt idx="329">
                  <c:v>0.45212032977004818</c:v>
                </c:pt>
                <c:pt idx="330">
                  <c:v>0.45190216430107466</c:v>
                </c:pt>
                <c:pt idx="331">
                  <c:v>0.45168475976868933</c:v>
                </c:pt>
                <c:pt idx="332">
                  <c:v>0.45146811124565972</c:v>
                </c:pt>
                <c:pt idx="333">
                  <c:v>0.45125221385128916</c:v>
                </c:pt>
                <c:pt idx="334">
                  <c:v>0.45103706275084043</c:v>
                </c:pt>
                <c:pt idx="335">
                  <c:v>0.45082265315496778</c:v>
                </c:pt>
                <c:pt idx="336">
                  <c:v>0.45060898031915719</c:v>
                </c:pt>
                <c:pt idx="337">
                  <c:v>0.45039603954317597</c:v>
                </c:pt>
                <c:pt idx="338">
                  <c:v>0.45018382617052999</c:v>
                </c:pt>
                <c:pt idx="339">
                  <c:v>0.44997233558792948</c:v>
                </c:pt>
                <c:pt idx="340">
                  <c:v>0.44976156322476307</c:v>
                </c:pt>
                <c:pt idx="341">
                  <c:v>0.4495515045525792</c:v>
                </c:pt>
                <c:pt idx="342">
                  <c:v>0.44934215508457587</c:v>
                </c:pt>
                <c:pt idx="343">
                  <c:v>0.4491335103750978</c:v>
                </c:pt>
                <c:pt idx="344">
                  <c:v>0.44892556601914124</c:v>
                </c:pt>
                <c:pt idx="345">
                  <c:v>0.44871831765186554</c:v>
                </c:pt>
                <c:pt idx="346">
                  <c:v>0.44851176094811324</c:v>
                </c:pt>
                <c:pt idx="347">
                  <c:v>0.44830589162193568</c:v>
                </c:pt>
                <c:pt idx="348">
                  <c:v>0.44810070542612696</c:v>
                </c:pt>
                <c:pt idx="349">
                  <c:v>0.44789619815176385</c:v>
                </c:pt>
                <c:pt idx="350">
                  <c:v>0.44769236562775327</c:v>
                </c:pt>
                <c:pt idx="351">
                  <c:v>0.44748920372038542</c:v>
                </c:pt>
                <c:pt idx="352">
                  <c:v>0.4472867083328943</c:v>
                </c:pt>
                <c:pt idx="353">
                  <c:v>0.44708487540502445</c:v>
                </c:pt>
                <c:pt idx="354">
                  <c:v>0.44688370091260288</c:v>
                </c:pt>
                <c:pt idx="355">
                  <c:v>0.4466831808671195</c:v>
                </c:pt>
                <c:pt idx="356">
                  <c:v>0.44648331131531083</c:v>
                </c:pt>
                <c:pt idx="357">
                  <c:v>0.44628408833875233</c:v>
                </c:pt>
                <c:pt idx="358">
                  <c:v>0.44608550805345448</c:v>
                </c:pt>
                <c:pt idx="359">
                  <c:v>0.44588756660946588</c:v>
                </c:pt>
                <c:pt idx="360">
                  <c:v>0.4456902601904813</c:v>
                </c:pt>
                <c:pt idx="361">
                  <c:v>0.44549358501345626</c:v>
                </c:pt>
                <c:pt idx="362">
                  <c:v>0.44529753732822591</c:v>
                </c:pt>
                <c:pt idx="363">
                  <c:v>0.44510211341713013</c:v>
                </c:pt>
                <c:pt idx="364">
                  <c:v>0.44490730959464353</c:v>
                </c:pt>
                <c:pt idx="365">
                  <c:v>0.44471312220701081</c:v>
                </c:pt>
                <c:pt idx="366">
                  <c:v>0.44451954763188728</c:v>
                </c:pt>
                <c:pt idx="367">
                  <c:v>0.44432658227798422</c:v>
                </c:pt>
                <c:pt idx="368">
                  <c:v>0.44413422258471952</c:v>
                </c:pt>
                <c:pt idx="369">
                  <c:v>0.44394246502187268</c:v>
                </c:pt>
                <c:pt idx="370">
                  <c:v>0.44375130608924507</c:v>
                </c:pt>
                <c:pt idx="371">
                  <c:v>0.44356074231632475</c:v>
                </c:pt>
                <c:pt idx="372">
                  <c:v>0.44337077026195593</c:v>
                </c:pt>
                <c:pt idx="373">
                  <c:v>0.44318138651401268</c:v>
                </c:pt>
                <c:pt idx="374">
                  <c:v>0.44299258768907779</c:v>
                </c:pt>
                <c:pt idx="375">
                  <c:v>0.44280437043212517</c:v>
                </c:pt>
                <c:pt idx="376">
                  <c:v>0.44261673141620739</c:v>
                </c:pt>
                <c:pt idx="377">
                  <c:v>0.44242966734214739</c:v>
                </c:pt>
                <c:pt idx="378">
                  <c:v>0.44224317493823323</c:v>
                </c:pt>
                <c:pt idx="379">
                  <c:v>0.44205725095991866</c:v>
                </c:pt>
                <c:pt idx="380">
                  <c:v>0.44187189218952677</c:v>
                </c:pt>
                <c:pt idx="381">
                  <c:v>0.44168709543595785</c:v>
                </c:pt>
                <c:pt idx="382">
                  <c:v>0.44150285753440099</c:v>
                </c:pt>
                <c:pt idx="383">
                  <c:v>0.4413191753460497</c:v>
                </c:pt>
                <c:pt idx="384">
                  <c:v>0.44113604575782167</c:v>
                </c:pt>
                <c:pt idx="385">
                  <c:v>0.44095346568208149</c:v>
                </c:pt>
                <c:pt idx="386">
                  <c:v>0.44077143205636804</c:v>
                </c:pt>
                <c:pt idx="387">
                  <c:v>0.44058994184312467</c:v>
                </c:pt>
                <c:pt idx="388">
                  <c:v>0.44040899202943307</c:v>
                </c:pt>
                <c:pt idx="389">
                  <c:v>0.44022857962675144</c:v>
                </c:pt>
                <c:pt idx="390">
                  <c:v>0.4400487016706548</c:v>
                </c:pt>
                <c:pt idx="391">
                  <c:v>0.43986935522058002</c:v>
                </c:pt>
                <c:pt idx="392">
                  <c:v>0.43969053735957353</c:v>
                </c:pt>
                <c:pt idx="393">
                  <c:v>0.43951224519404197</c:v>
                </c:pt>
                <c:pt idx="394">
                  <c:v>0.43933447585350699</c:v>
                </c:pt>
                <c:pt idx="395">
                  <c:v>0.43915722649036254</c:v>
                </c:pt>
                <c:pt idx="396">
                  <c:v>0.43898049427963576</c:v>
                </c:pt>
                <c:pt idx="397">
                  <c:v>0.43880427641875053</c:v>
                </c:pt>
                <c:pt idx="398">
                  <c:v>0.43862857012729445</c:v>
                </c:pt>
                <c:pt idx="399">
                  <c:v>0.43845337264678846</c:v>
                </c:pt>
                <c:pt idx="400">
                  <c:v>0.43827868124046004</c:v>
                </c:pt>
                <c:pt idx="401">
                  <c:v>0.43810449319301847</c:v>
                </c:pt>
                <c:pt idx="402">
                  <c:v>0.43793080581043359</c:v>
                </c:pt>
                <c:pt idx="403">
                  <c:v>0.43775761641971733</c:v>
                </c:pt>
                <c:pt idx="404">
                  <c:v>0.43758492236870739</c:v>
                </c:pt>
                <c:pt idx="405">
                  <c:v>0.43741272102585516</c:v>
                </c:pt>
                <c:pt idx="406">
                  <c:v>0.43724100978001379</c:v>
                </c:pt>
                <c:pt idx="407">
                  <c:v>0.43706978604023211</c:v>
                </c:pt>
                <c:pt idx="408">
                  <c:v>0.43689904723554857</c:v>
                </c:pt>
                <c:pt idx="409">
                  <c:v>0.43672879081478838</c:v>
                </c:pt>
                <c:pt idx="410">
                  <c:v>0.43655901424636445</c:v>
                </c:pt>
                <c:pt idx="411">
                  <c:v>0.43638971501807983</c:v>
                </c:pt>
                <c:pt idx="412">
                  <c:v>0.43622089063693142</c:v>
                </c:pt>
                <c:pt idx="413">
                  <c:v>0.4360525386289188</c:v>
                </c:pt>
                <c:pt idx="414">
                  <c:v>0.43588465653885339</c:v>
                </c:pt>
                <c:pt idx="415">
                  <c:v>0.43571724193017075</c:v>
                </c:pt>
                <c:pt idx="416">
                  <c:v>0.43555029238474458</c:v>
                </c:pt>
                <c:pt idx="417">
                  <c:v>0.43538380550270439</c:v>
                </c:pt>
                <c:pt idx="418">
                  <c:v>0.43521777890225349</c:v>
                </c:pt>
                <c:pt idx="419">
                  <c:v>0.43505221021949092</c:v>
                </c:pt>
                <c:pt idx="420">
                  <c:v>0.4348870971082347</c:v>
                </c:pt>
                <c:pt idx="421">
                  <c:v>0.43472243723984716</c:v>
                </c:pt>
                <c:pt idx="422">
                  <c:v>0.43455822830306295</c:v>
                </c:pt>
                <c:pt idx="423">
                  <c:v>0.43439446800381853</c:v>
                </c:pt>
                <c:pt idx="424">
                  <c:v>0.43423115406508433</c:v>
                </c:pt>
                <c:pt idx="425">
                  <c:v>0.43406828422669824</c:v>
                </c:pt>
                <c:pt idx="426">
                  <c:v>0.43390585624520217</c:v>
                </c:pt>
                <c:pt idx="427">
                  <c:v>0.43374386789367914</c:v>
                </c:pt>
                <c:pt idx="428">
                  <c:v>0.43358231696159355</c:v>
                </c:pt>
                <c:pt idx="429">
                  <c:v>0.43342120125463274</c:v>
                </c:pt>
                <c:pt idx="430">
                  <c:v>0.43326051859455089</c:v>
                </c:pt>
                <c:pt idx="431">
                  <c:v>0.43310026681901403</c:v>
                </c:pt>
                <c:pt idx="432">
                  <c:v>0.43294044378144786</c:v>
                </c:pt>
                <c:pt idx="433">
                  <c:v>0.43278104735088668</c:v>
                </c:pt>
                <c:pt idx="434">
                  <c:v>0.43262207541182424</c:v>
                </c:pt>
                <c:pt idx="435">
                  <c:v>0.43246352586406633</c:v>
                </c:pt>
                <c:pt idx="436">
                  <c:v>0.43230539662258582</c:v>
                </c:pt>
                <c:pt idx="437">
                  <c:v>0.4321476856173781</c:v>
                </c:pt>
                <c:pt idx="438">
                  <c:v>0.43199039079331908</c:v>
                </c:pt>
                <c:pt idx="439">
                  <c:v>0.43183351011002497</c:v>
                </c:pt>
                <c:pt idx="440">
                  <c:v>0.43167704154171332</c:v>
                </c:pt>
                <c:pt idx="441">
                  <c:v>0.43152098307706543</c:v>
                </c:pt>
                <c:pt idx="442">
                  <c:v>0.43136533271909117</c:v>
                </c:pt>
                <c:pt idx="443">
                  <c:v>0.43121008848499465</c:v>
                </c:pt>
                <c:pt idx="444">
                  <c:v>0.43105524840604165</c:v>
                </c:pt>
                <c:pt idx="445">
                  <c:v>0.4309008105274289</c:v>
                </c:pt>
                <c:pt idx="446">
                  <c:v>0.43074677290815433</c:v>
                </c:pt>
                <c:pt idx="447">
                  <c:v>0.43059313362088919</c:v>
                </c:pt>
                <c:pt idx="448">
                  <c:v>0.43043989075185168</c:v>
                </c:pt>
                <c:pt idx="449">
                  <c:v>0.43028704240068122</c:v>
                </c:pt>
                <c:pt idx="450">
                  <c:v>0.43013458668031612</c:v>
                </c:pt>
                <c:pt idx="451">
                  <c:v>0.42998252171686979</c:v>
                </c:pt>
                <c:pt idx="452">
                  <c:v>0.42983084564951113</c:v>
                </c:pt>
                <c:pt idx="453">
                  <c:v>0.42967955663034407</c:v>
                </c:pt>
                <c:pt idx="454">
                  <c:v>0.4295286528242907</c:v>
                </c:pt>
                <c:pt idx="455">
                  <c:v>0.42937813240897305</c:v>
                </c:pt>
                <c:pt idx="456">
                  <c:v>0.42922799357459862</c:v>
                </c:pt>
                <c:pt idx="457">
                  <c:v>0.42907823452384602</c:v>
                </c:pt>
                <c:pt idx="458">
                  <c:v>0.42892885347175153</c:v>
                </c:pt>
                <c:pt idx="459">
                  <c:v>0.4287798486455987</c:v>
                </c:pt>
                <c:pt idx="460">
                  <c:v>0.42863121828480633</c:v>
                </c:pt>
                <c:pt idx="461">
                  <c:v>0.42848296064082081</c:v>
                </c:pt>
                <c:pt idx="462">
                  <c:v>0.42833507397700737</c:v>
                </c:pt>
                <c:pt idx="463">
                  <c:v>0.42818755656854363</c:v>
                </c:pt>
                <c:pt idx="464">
                  <c:v>0.42804040670231397</c:v>
                </c:pt>
                <c:pt idx="465">
                  <c:v>0.42789362267680509</c:v>
                </c:pt>
                <c:pt idx="466">
                  <c:v>0.42774720280200307</c:v>
                </c:pt>
                <c:pt idx="467">
                  <c:v>0.42760114539929084</c:v>
                </c:pt>
                <c:pt idx="468">
                  <c:v>0.42745544880134784</c:v>
                </c:pt>
                <c:pt idx="469">
                  <c:v>0.42731011135204916</c:v>
                </c:pt>
                <c:pt idx="470">
                  <c:v>0.42716513140636836</c:v>
                </c:pt>
                <c:pt idx="471">
                  <c:v>0.42702050733027758</c:v>
                </c:pt>
                <c:pt idx="472">
                  <c:v>0.42687623750065323</c:v>
                </c:pt>
                <c:pt idx="473">
                  <c:v>0.42673232030517866</c:v>
                </c:pt>
                <c:pt idx="474">
                  <c:v>0.42658875414225073</c:v>
                </c:pt>
                <c:pt idx="475">
                  <c:v>0.42644553742088542</c:v>
                </c:pt>
                <c:pt idx="476">
                  <c:v>0.42630266856062643</c:v>
                </c:pt>
                <c:pt idx="477">
                  <c:v>0.42616014599145219</c:v>
                </c:pt>
                <c:pt idx="478">
                  <c:v>0.42601796815368698</c:v>
                </c:pt>
                <c:pt idx="479">
                  <c:v>0.42587613349790998</c:v>
                </c:pt>
                <c:pt idx="480">
                  <c:v>0.42573464048486753</c:v>
                </c:pt>
                <c:pt idx="481">
                  <c:v>0.42559348758538501</c:v>
                </c:pt>
                <c:pt idx="482">
                  <c:v>0.42545267328028086</c:v>
                </c:pt>
                <c:pt idx="483">
                  <c:v>0.42531219606027953</c:v>
                </c:pt>
                <c:pt idx="484">
                  <c:v>0.42517205442592809</c:v>
                </c:pt>
                <c:pt idx="485">
                  <c:v>0.42503224688751112</c:v>
                </c:pt>
                <c:pt idx="486">
                  <c:v>0.42489277196496811</c:v>
                </c:pt>
                <c:pt idx="487">
                  <c:v>0.42475362818781121</c:v>
                </c:pt>
                <c:pt idx="488">
                  <c:v>0.42461481409504392</c:v>
                </c:pt>
                <c:pt idx="489">
                  <c:v>0.42447632823508041</c:v>
                </c:pt>
                <c:pt idx="490">
                  <c:v>0.42433816916566597</c:v>
                </c:pt>
                <c:pt idx="491">
                  <c:v>0.42420033545379882</c:v>
                </c:pt>
                <c:pt idx="492">
                  <c:v>0.42406282567565068</c:v>
                </c:pt>
                <c:pt idx="493">
                  <c:v>0.42392563841649111</c:v>
                </c:pt>
                <c:pt idx="494">
                  <c:v>0.4237887722706104</c:v>
                </c:pt>
                <c:pt idx="495">
                  <c:v>0.42365222584124401</c:v>
                </c:pt>
                <c:pt idx="496">
                  <c:v>0.42351599774049803</c:v>
                </c:pt>
                <c:pt idx="497">
                  <c:v>0.42338008658927473</c:v>
                </c:pt>
                <c:pt idx="498">
                  <c:v>0.42324449101720013</c:v>
                </c:pt>
                <c:pt idx="499">
                  <c:v>0.42310920966255056</c:v>
                </c:pt>
                <c:pt idx="500">
                  <c:v>0.42297424117218141</c:v>
                </c:pt>
                <c:pt idx="501">
                  <c:v>0.42283958420145629</c:v>
                </c:pt>
                <c:pt idx="502">
                  <c:v>0.4227052374141762</c:v>
                </c:pt>
                <c:pt idx="503">
                  <c:v>0.4225711994825106</c:v>
                </c:pt>
                <c:pt idx="504">
                  <c:v>0.4224374690869277</c:v>
                </c:pt>
                <c:pt idx="505">
                  <c:v>0.42230404491612766</c:v>
                </c:pt>
                <c:pt idx="506">
                  <c:v>0.4221709256669734</c:v>
                </c:pt>
                <c:pt idx="507">
                  <c:v>0.42203811004442549</c:v>
                </c:pt>
                <c:pt idx="508">
                  <c:v>0.42190559676147482</c:v>
                </c:pt>
                <c:pt idx="509">
                  <c:v>0.42177338453907776</c:v>
                </c:pt>
                <c:pt idx="510">
                  <c:v>0.42164147210609138</c:v>
                </c:pt>
                <c:pt idx="511">
                  <c:v>0.42150985819920894</c:v>
                </c:pt>
                <c:pt idx="512">
                  <c:v>0.42137854156289717</c:v>
                </c:pt>
                <c:pt idx="513">
                  <c:v>0.42124752094933243</c:v>
                </c:pt>
                <c:pt idx="514">
                  <c:v>0.42111679511833933</c:v>
                </c:pt>
                <c:pt idx="515">
                  <c:v>0.42098636283732865</c:v>
                </c:pt>
                <c:pt idx="516">
                  <c:v>0.42085622288123686</c:v>
                </c:pt>
                <c:pt idx="517">
                  <c:v>0.42072637403246504</c:v>
                </c:pt>
                <c:pt idx="518">
                  <c:v>0.42059681508081986</c:v>
                </c:pt>
                <c:pt idx="519">
                  <c:v>0.42046754482345389</c:v>
                </c:pt>
                <c:pt idx="520">
                  <c:v>0.42033856206480719</c:v>
                </c:pt>
                <c:pt idx="521">
                  <c:v>0.42020986561654916</c:v>
                </c:pt>
                <c:pt idx="522">
                  <c:v>0.42008145429752153</c:v>
                </c:pt>
                <c:pt idx="523">
                  <c:v>0.41995332693368082</c:v>
                </c:pt>
                <c:pt idx="524">
                  <c:v>0.41982548235804268</c:v>
                </c:pt>
                <c:pt idx="525">
                  <c:v>0.41969791941062573</c:v>
                </c:pt>
                <c:pt idx="526">
                  <c:v>0.41957063693839641</c:v>
                </c:pt>
                <c:pt idx="527">
                  <c:v>0.41944363379521427</c:v>
                </c:pt>
                <c:pt idx="528">
                  <c:v>0.41931690884177797</c:v>
                </c:pt>
                <c:pt idx="529">
                  <c:v>0.41919046094557155</c:v>
                </c:pt>
                <c:pt idx="530">
                  <c:v>0.41906428898081133</c:v>
                </c:pt>
                <c:pt idx="531">
                  <c:v>0.41893839182839337</c:v>
                </c:pt>
                <c:pt idx="532">
                  <c:v>0.41881276837584125</c:v>
                </c:pt>
                <c:pt idx="533">
                  <c:v>0.41868741751725486</c:v>
                </c:pt>
                <c:pt idx="534">
                  <c:v>0.41856233815325866</c:v>
                </c:pt>
                <c:pt idx="535">
                  <c:v>0.4184375291909519</c:v>
                </c:pt>
                <c:pt idx="536">
                  <c:v>0.41831298954385804</c:v>
                </c:pt>
                <c:pt idx="537">
                  <c:v>0.41818871813187508</c:v>
                </c:pt>
                <c:pt idx="538">
                  <c:v>0.41806471388122651</c:v>
                </c:pt>
                <c:pt idx="539">
                  <c:v>0.4179409757244128</c:v>
                </c:pt>
                <c:pt idx="540">
                  <c:v>0.41781750260016309</c:v>
                </c:pt>
                <c:pt idx="541">
                  <c:v>0.41769429345338716</c:v>
                </c:pt>
                <c:pt idx="542">
                  <c:v>0.41757134723512879</c:v>
                </c:pt>
                <c:pt idx="543">
                  <c:v>0.41744866290251786</c:v>
                </c:pt>
                <c:pt idx="544">
                  <c:v>0.41732623941872499</c:v>
                </c:pt>
                <c:pt idx="545">
                  <c:v>0.41720407575291518</c:v>
                </c:pt>
                <c:pt idx="546">
                  <c:v>0.41708217088020211</c:v>
                </c:pt>
                <c:pt idx="547">
                  <c:v>0.41696052378160303</c:v>
                </c:pt>
                <c:pt idx="548">
                  <c:v>0.41683913344399426</c:v>
                </c:pt>
                <c:pt idx="549">
                  <c:v>0.41671799886006705</c:v>
                </c:pt>
                <c:pt idx="550">
                  <c:v>0.41659711902828322</c:v>
                </c:pt>
                <c:pt idx="551">
                  <c:v>0.41647649295283218</c:v>
                </c:pt>
                <c:pt idx="552">
                  <c:v>0.41635611964358771</c:v>
                </c:pt>
                <c:pt idx="553">
                  <c:v>0.41623599811606532</c:v>
                </c:pt>
                <c:pt idx="554">
                  <c:v>0.4161161273913801</c:v>
                </c:pt>
                <c:pt idx="555">
                  <c:v>0.41599650649620462</c:v>
                </c:pt>
                <c:pt idx="556">
                  <c:v>0.41587713446272789</c:v>
                </c:pt>
                <c:pt idx="557">
                  <c:v>0.4157580103286137</c:v>
                </c:pt>
                <c:pt idx="558">
                  <c:v>0.41563913313696088</c:v>
                </c:pt>
                <c:pt idx="559">
                  <c:v>0.41552050193626133</c:v>
                </c:pt>
                <c:pt idx="560">
                  <c:v>0.41540211578036218</c:v>
                </c:pt>
                <c:pt idx="561">
                  <c:v>0.41528397372842391</c:v>
                </c:pt>
                <c:pt idx="562">
                  <c:v>0.41516607484488366</c:v>
                </c:pt>
                <c:pt idx="563">
                  <c:v>0.41504841819941368</c:v>
                </c:pt>
                <c:pt idx="564">
                  <c:v>0.41493100286688511</c:v>
                </c:pt>
                <c:pt idx="565">
                  <c:v>0.41481382792732818</c:v>
                </c:pt>
                <c:pt idx="566">
                  <c:v>0.41469689246589547</c:v>
                </c:pt>
                <c:pt idx="567">
                  <c:v>0.41458019557282405</c:v>
                </c:pt>
                <c:pt idx="568">
                  <c:v>0.414463736343398</c:v>
                </c:pt>
                <c:pt idx="569">
                  <c:v>0.41434751387791174</c:v>
                </c:pt>
                <c:pt idx="570">
                  <c:v>0.4142315272816347</c:v>
                </c:pt>
                <c:pt idx="571">
                  <c:v>0.41411577566477309</c:v>
                </c:pt>
                <c:pt idx="572">
                  <c:v>0.41400025814243607</c:v>
                </c:pt>
                <c:pt idx="573">
                  <c:v>0.41388497383459871</c:v>
                </c:pt>
                <c:pt idx="574">
                  <c:v>0.4137699218660682</c:v>
                </c:pt>
                <c:pt idx="575">
                  <c:v>0.41365510136644806</c:v>
                </c:pt>
                <c:pt idx="576">
                  <c:v>0.41354051147010351</c:v>
                </c:pt>
                <c:pt idx="577">
                  <c:v>0.41342615131612798</c:v>
                </c:pt>
                <c:pt idx="578">
                  <c:v>0.41331202004830869</c:v>
                </c:pt>
                <c:pt idx="579">
                  <c:v>0.41319811681509278</c:v>
                </c:pt>
                <c:pt idx="580">
                  <c:v>0.41308444076955475</c:v>
                </c:pt>
                <c:pt idx="581">
                  <c:v>0.41297099106936269</c:v>
                </c:pt>
                <c:pt idx="582">
                  <c:v>0.41285776687674564</c:v>
                </c:pt>
                <c:pt idx="583">
                  <c:v>0.41274476735846172</c:v>
                </c:pt>
                <c:pt idx="584">
                  <c:v>0.4126319916857652</c:v>
                </c:pt>
                <c:pt idx="585">
                  <c:v>0.41251943903437499</c:v>
                </c:pt>
                <c:pt idx="586">
                  <c:v>0.41240710858444307</c:v>
                </c:pt>
                <c:pt idx="587">
                  <c:v>0.41229499952052306</c:v>
                </c:pt>
                <c:pt idx="588">
                  <c:v>0.41218311103153898</c:v>
                </c:pt>
                <c:pt idx="589">
                  <c:v>0.41207144231075482</c:v>
                </c:pt>
                <c:pt idx="590">
                  <c:v>0.41195999255574389</c:v>
                </c:pt>
                <c:pt idx="591">
                  <c:v>0.41184876096835865</c:v>
                </c:pt>
                <c:pt idx="592">
                  <c:v>0.4117377467547001</c:v>
                </c:pt>
                <c:pt idx="593">
                  <c:v>0.41162694912508918</c:v>
                </c:pt>
                <c:pt idx="594">
                  <c:v>0.41151636729403618</c:v>
                </c:pt>
                <c:pt idx="595">
                  <c:v>0.41140600048021231</c:v>
                </c:pt>
                <c:pt idx="596">
                  <c:v>0.41129584790642054</c:v>
                </c:pt>
                <c:pt idx="597">
                  <c:v>0.4111859087995664</c:v>
                </c:pt>
                <c:pt idx="598">
                  <c:v>0.41107618239063026</c:v>
                </c:pt>
                <c:pt idx="599">
                  <c:v>0.41096666791463859</c:v>
                </c:pt>
                <c:pt idx="600">
                  <c:v>0.41085736461063593</c:v>
                </c:pt>
                <c:pt idx="601">
                  <c:v>0.41074827172165795</c:v>
                </c:pt>
                <c:pt idx="602">
                  <c:v>0.41063938849470294</c:v>
                </c:pt>
                <c:pt idx="603">
                  <c:v>0.4105307141807048</c:v>
                </c:pt>
                <c:pt idx="604">
                  <c:v>0.41042224803450672</c:v>
                </c:pt>
                <c:pt idx="605">
                  <c:v>0.41031398931483326</c:v>
                </c:pt>
                <c:pt idx="606">
                  <c:v>0.41020593728426469</c:v>
                </c:pt>
                <c:pt idx="607">
                  <c:v>0.41009809120921004</c:v>
                </c:pt>
                <c:pt idx="608">
                  <c:v>0.40999045035988119</c:v>
                </c:pt>
                <c:pt idx="609">
                  <c:v>0.40988301401026739</c:v>
                </c:pt>
                <c:pt idx="610">
                  <c:v>0.40977578143810867</c:v>
                </c:pt>
                <c:pt idx="611">
                  <c:v>0.40966875192487096</c:v>
                </c:pt>
                <c:pt idx="612">
                  <c:v>0.40956192475572073</c:v>
                </c:pt>
                <c:pt idx="613">
                  <c:v>0.40945529921950025</c:v>
                </c:pt>
                <c:pt idx="614">
                  <c:v>0.40934887460870195</c:v>
                </c:pt>
                <c:pt idx="615">
                  <c:v>0.40924265021944456</c:v>
                </c:pt>
                <c:pt idx="616">
                  <c:v>0.40913662535144812</c:v>
                </c:pt>
                <c:pt idx="617">
                  <c:v>0.40903079930801062</c:v>
                </c:pt>
                <c:pt idx="618">
                  <c:v>0.40892517139598256</c:v>
                </c:pt>
                <c:pt idx="619">
                  <c:v>0.4088197409257448</c:v>
                </c:pt>
                <c:pt idx="620">
                  <c:v>0.4087145072111833</c:v>
                </c:pt>
                <c:pt idx="621">
                  <c:v>0.40860946956966732</c:v>
                </c:pt>
                <c:pt idx="622">
                  <c:v>0.40850462732202458</c:v>
                </c:pt>
                <c:pt idx="623">
                  <c:v>0.40839997979251957</c:v>
                </c:pt>
                <c:pt idx="624">
                  <c:v>0.40829552630882993</c:v>
                </c:pt>
                <c:pt idx="625">
                  <c:v>0.40819126620202401</c:v>
                </c:pt>
                <c:pt idx="626">
                  <c:v>0.40808719880653832</c:v>
                </c:pt>
                <c:pt idx="627">
                  <c:v>0.40798332346015542</c:v>
                </c:pt>
                <c:pt idx="628">
                  <c:v>0.40787963950398159</c:v>
                </c:pt>
                <c:pt idx="629">
                  <c:v>0.40777614628242487</c:v>
                </c:pt>
                <c:pt idx="630">
                  <c:v>0.40767284314317387</c:v>
                </c:pt>
                <c:pt idx="631">
                  <c:v>0.40756972943717529</c:v>
                </c:pt>
                <c:pt idx="632">
                  <c:v>0.40746680451861311</c:v>
                </c:pt>
                <c:pt idx="633">
                  <c:v>0.40736406774488781</c:v>
                </c:pt>
                <c:pt idx="634">
                  <c:v>0.40726151847659392</c:v>
                </c:pt>
                <c:pt idx="635">
                  <c:v>0.40715915607750042</c:v>
                </c:pt>
                <c:pt idx="636">
                  <c:v>0.40705697991452972</c:v>
                </c:pt>
                <c:pt idx="637">
                  <c:v>0.40695498935773683</c:v>
                </c:pt>
                <c:pt idx="638">
                  <c:v>0.40685318378028928</c:v>
                </c:pt>
                <c:pt idx="639">
                  <c:v>0.40675156255844663</c:v>
                </c:pt>
                <c:pt idx="640">
                  <c:v>0.40665012507154069</c:v>
                </c:pt>
                <c:pt idx="641">
                  <c:v>0.40654887070195539</c:v>
                </c:pt>
                <c:pt idx="642">
                  <c:v>0.40644779883510734</c:v>
                </c:pt>
                <c:pt idx="643">
                  <c:v>0.40634690885942609</c:v>
                </c:pt>
                <c:pt idx="644">
                  <c:v>0.40624620016633439</c:v>
                </c:pt>
                <c:pt idx="645">
                  <c:v>0.4061456721502299</c:v>
                </c:pt>
                <c:pt idx="646">
                  <c:v>0.40604532420846479</c:v>
                </c:pt>
                <c:pt idx="647">
                  <c:v>0.40594515574132789</c:v>
                </c:pt>
                <c:pt idx="648">
                  <c:v>0.40584516615202532</c:v>
                </c:pt>
                <c:pt idx="649">
                  <c:v>0.40574535484666158</c:v>
                </c:pt>
                <c:pt idx="650">
                  <c:v>0.40564572123422205</c:v>
                </c:pt>
                <c:pt idx="651">
                  <c:v>0.4055462647265537</c:v>
                </c:pt>
                <c:pt idx="652">
                  <c:v>0.40544698473834678</c:v>
                </c:pt>
                <c:pt idx="653">
                  <c:v>0.40534788068711791</c:v>
                </c:pt>
                <c:pt idx="654">
                  <c:v>0.40524895199319083</c:v>
                </c:pt>
                <c:pt idx="655">
                  <c:v>0.40515019807967939</c:v>
                </c:pt>
                <c:pt idx="656">
                  <c:v>0.40505161837246928</c:v>
                </c:pt>
                <c:pt idx="657">
                  <c:v>0.40495321230020159</c:v>
                </c:pt>
                <c:pt idx="658">
                  <c:v>0.40485497929425412</c:v>
                </c:pt>
                <c:pt idx="659">
                  <c:v>0.40475691878872511</c:v>
                </c:pt>
                <c:pt idx="660">
                  <c:v>0.40465903022041572</c:v>
                </c:pt>
                <c:pt idx="661">
                  <c:v>0.40456131302881304</c:v>
                </c:pt>
                <c:pt idx="662">
                  <c:v>0.40446376665607353</c:v>
                </c:pt>
                <c:pt idx="663">
                  <c:v>0.40436639054700602</c:v>
                </c:pt>
                <c:pt idx="664">
                  <c:v>0.40426918414905544</c:v>
                </c:pt>
                <c:pt idx="665">
                  <c:v>0.40417214691228565</c:v>
                </c:pt>
                <c:pt idx="666">
                  <c:v>0.40407527828936424</c:v>
                </c:pt>
                <c:pt idx="667">
                  <c:v>0.40397857773554552</c:v>
                </c:pt>
                <c:pt idx="668">
                  <c:v>0.40388204470865469</c:v>
                </c:pt>
                <c:pt idx="669">
                  <c:v>0.40378567866907145</c:v>
                </c:pt>
                <c:pt idx="670">
                  <c:v>0.40368947907971531</c:v>
                </c:pt>
                <c:pt idx="671">
                  <c:v>0.40359344540602859</c:v>
                </c:pt>
                <c:pt idx="672">
                  <c:v>0.40349757711596179</c:v>
                </c:pt>
                <c:pt idx="673">
                  <c:v>0.40340187367995728</c:v>
                </c:pt>
                <c:pt idx="674">
                  <c:v>0.40330633457093495</c:v>
                </c:pt>
                <c:pt idx="675">
                  <c:v>0.40321095926427614</c:v>
                </c:pt>
                <c:pt idx="676">
                  <c:v>0.40311574723780896</c:v>
                </c:pt>
                <c:pt idx="677">
                  <c:v>0.40302069797179302</c:v>
                </c:pt>
                <c:pt idx="678">
                  <c:v>0.40292581094890467</c:v>
                </c:pt>
                <c:pt idx="679">
                  <c:v>0.40283108565422243</c:v>
                </c:pt>
                <c:pt idx="680">
                  <c:v>0.40273652157521195</c:v>
                </c:pt>
                <c:pt idx="681">
                  <c:v>0.40264211820171208</c:v>
                </c:pt>
                <c:pt idx="682">
                  <c:v>0.40254787502591932</c:v>
                </c:pt>
                <c:pt idx="683">
                  <c:v>0.40245379154237471</c:v>
                </c:pt>
                <c:pt idx="684">
                  <c:v>0.40235986724794892</c:v>
                </c:pt>
                <c:pt idx="685">
                  <c:v>0.40226610164182813</c:v>
                </c:pt>
                <c:pt idx="686">
                  <c:v>0.40217249422550039</c:v>
                </c:pt>
                <c:pt idx="687">
                  <c:v>0.40207904450274162</c:v>
                </c:pt>
                <c:pt idx="688">
                  <c:v>0.40198575197960112</c:v>
                </c:pt>
                <c:pt idx="689">
                  <c:v>0.40189261616438915</c:v>
                </c:pt>
                <c:pt idx="690">
                  <c:v>0.40179963656766199</c:v>
                </c:pt>
                <c:pt idx="691">
                  <c:v>0.40170681270220965</c:v>
                </c:pt>
                <c:pt idx="692">
                  <c:v>0.40161414408304136</c:v>
                </c:pt>
                <c:pt idx="693">
                  <c:v>0.40152163022737353</c:v>
                </c:pt>
                <c:pt idx="694">
                  <c:v>0.40142927065461492</c:v>
                </c:pt>
                <c:pt idx="695">
                  <c:v>0.40133706488635523</c:v>
                </c:pt>
                <c:pt idx="696">
                  <c:v>0.40124501244635097</c:v>
                </c:pt>
                <c:pt idx="697">
                  <c:v>0.40115311286051297</c:v>
                </c:pt>
                <c:pt idx="698">
                  <c:v>0.40106136565689371</c:v>
                </c:pt>
                <c:pt idx="699">
                  <c:v>0.40096977036567427</c:v>
                </c:pt>
                <c:pt idx="700">
                  <c:v>0.40087832651915151</c:v>
                </c:pt>
                <c:pt idx="701">
                  <c:v>0.40078703365172674</c:v>
                </c:pt>
                <c:pt idx="702">
                  <c:v>0.40069589129989164</c:v>
                </c:pt>
                <c:pt idx="703">
                  <c:v>0.4006048990022168</c:v>
                </c:pt>
                <c:pt idx="704">
                  <c:v>0.40051405629933967</c:v>
                </c:pt>
                <c:pt idx="705">
                  <c:v>0.40042336273395224</c:v>
                </c:pt>
                <c:pt idx="706">
                  <c:v>0.40033281785078806</c:v>
                </c:pt>
                <c:pt idx="707">
                  <c:v>0.40024242119661169</c:v>
                </c:pt>
                <c:pt idx="708">
                  <c:v>0.40015217232020567</c:v>
                </c:pt>
                <c:pt idx="709">
                  <c:v>0.40006207077235945</c:v>
                </c:pt>
                <c:pt idx="710">
                  <c:v>0.39997211610585731</c:v>
                </c:pt>
                <c:pt idx="711">
                  <c:v>0.3998823078754663</c:v>
                </c:pt>
                <c:pt idx="712">
                  <c:v>0.39979264563792594</c:v>
                </c:pt>
                <c:pt idx="713">
                  <c:v>0.39970312895193516</c:v>
                </c:pt>
                <c:pt idx="714">
                  <c:v>0.3996137573781422</c:v>
                </c:pt>
                <c:pt idx="715">
                  <c:v>0.39952453047913222</c:v>
                </c:pt>
                <c:pt idx="716">
                  <c:v>0.39943544781941742</c:v>
                </c:pt>
                <c:pt idx="717">
                  <c:v>0.39934650896542423</c:v>
                </c:pt>
                <c:pt idx="718">
                  <c:v>0.39925771348548378</c:v>
                </c:pt>
                <c:pt idx="719">
                  <c:v>0.39916906094981974</c:v>
                </c:pt>
                <c:pt idx="720">
                  <c:v>0.39908055093053818</c:v>
                </c:pt>
                <c:pt idx="721">
                  <c:v>0.39899218300161632</c:v>
                </c:pt>
                <c:pt idx="722">
                  <c:v>0.39890395673889201</c:v>
                </c:pt>
                <c:pt idx="723">
                  <c:v>0.39881587172005273</c:v>
                </c:pt>
                <c:pt idx="724">
                  <c:v>0.39872792752462533</c:v>
                </c:pt>
                <c:pt idx="725">
                  <c:v>0.39864012373396551</c:v>
                </c:pt>
                <c:pt idx="726">
                  <c:v>0.39855245993124694</c:v>
                </c:pt>
                <c:pt idx="727">
                  <c:v>0.39846493570145108</c:v>
                </c:pt>
                <c:pt idx="728">
                  <c:v>0.39837755063135727</c:v>
                </c:pt>
                <c:pt idx="729">
                  <c:v>0.39829030430953211</c:v>
                </c:pt>
                <c:pt idx="730">
                  <c:v>0.39820319632631918</c:v>
                </c:pt>
                <c:pt idx="731">
                  <c:v>0.39811622627382914</c:v>
                </c:pt>
                <c:pt idx="732">
                  <c:v>0.39802939374592994</c:v>
                </c:pt>
                <c:pt idx="733">
                  <c:v>0.3979426983382362</c:v>
                </c:pt>
                <c:pt idx="734">
                  <c:v>0.39785613964810018</c:v>
                </c:pt>
                <c:pt idx="735">
                  <c:v>0.39776971727460114</c:v>
                </c:pt>
                <c:pt idx="736">
                  <c:v>0.39768343081853641</c:v>
                </c:pt>
                <c:pt idx="737">
                  <c:v>0.39759727988241095</c:v>
                </c:pt>
                <c:pt idx="738">
                  <c:v>0.39751126407042858</c:v>
                </c:pt>
                <c:pt idx="739">
                  <c:v>0.39742538298848107</c:v>
                </c:pt>
                <c:pt idx="740">
                  <c:v>0.39733963624414043</c:v>
                </c:pt>
                <c:pt idx="741">
                  <c:v>0.3972540234466484</c:v>
                </c:pt>
                <c:pt idx="742">
                  <c:v>0.397168544206907</c:v>
                </c:pt>
                <c:pt idx="743">
                  <c:v>0.39708319813746989</c:v>
                </c:pt>
                <c:pt idx="744">
                  <c:v>0.39699798485253257</c:v>
                </c:pt>
                <c:pt idx="745">
                  <c:v>0.39691290396792411</c:v>
                </c:pt>
                <c:pt idx="746">
                  <c:v>0.39682795510109681</c:v>
                </c:pt>
                <c:pt idx="747">
                  <c:v>0.39674313787111815</c:v>
                </c:pt>
                <c:pt idx="748">
                  <c:v>0.39665845189866139</c:v>
                </c:pt>
                <c:pt idx="749">
                  <c:v>0.3965738968059967</c:v>
                </c:pt>
                <c:pt idx="750">
                  <c:v>0.39648947221698283</c:v>
                </c:pt>
                <c:pt idx="751">
                  <c:v>0.39640517775705741</c:v>
                </c:pt>
                <c:pt idx="752">
                  <c:v>0.39632101305322903</c:v>
                </c:pt>
                <c:pt idx="753">
                  <c:v>0.39623697773406802</c:v>
                </c:pt>
                <c:pt idx="754">
                  <c:v>0.39615307142969847</c:v>
                </c:pt>
                <c:pt idx="755">
                  <c:v>0.3960692937717889</c:v>
                </c:pt>
                <c:pt idx="756">
                  <c:v>0.39598564439354472</c:v>
                </c:pt>
                <c:pt idx="757">
                  <c:v>0.39590212292969873</c:v>
                </c:pt>
                <c:pt idx="758">
                  <c:v>0.39581872901650389</c:v>
                </c:pt>
                <c:pt idx="759">
                  <c:v>0.39573546229172396</c:v>
                </c:pt>
                <c:pt idx="760">
                  <c:v>0.39565232239462561</c:v>
                </c:pt>
                <c:pt idx="761">
                  <c:v>0.39556930896597114</c:v>
                </c:pt>
                <c:pt idx="762">
                  <c:v>0.39548642164800868</c:v>
                </c:pt>
                <c:pt idx="763">
                  <c:v>0.3954036600844652</c:v>
                </c:pt>
                <c:pt idx="764">
                  <c:v>0.39532102392053836</c:v>
                </c:pt>
                <c:pt idx="765">
                  <c:v>0.3952385128028883</c:v>
                </c:pt>
                <c:pt idx="766">
                  <c:v>0.39515612637962982</c:v>
                </c:pt>
                <c:pt idx="767">
                  <c:v>0.39507386430032426</c:v>
                </c:pt>
                <c:pt idx="768">
                  <c:v>0.39499172621597239</c:v>
                </c:pt>
                <c:pt idx="769">
                  <c:v>0.39490971177900586</c:v>
                </c:pt>
                <c:pt idx="770">
                  <c:v>0.39482782064327959</c:v>
                </c:pt>
                <c:pt idx="771">
                  <c:v>0.39474605246406463</c:v>
                </c:pt>
                <c:pt idx="772">
                  <c:v>0.39466440689804028</c:v>
                </c:pt>
                <c:pt idx="773">
                  <c:v>0.39458288360328597</c:v>
                </c:pt>
                <c:pt idx="774">
                  <c:v>0.39450148223927489</c:v>
                </c:pt>
                <c:pt idx="775">
                  <c:v>0.39442020246686521</c:v>
                </c:pt>
                <c:pt idx="776">
                  <c:v>0.394339043948294</c:v>
                </c:pt>
                <c:pt idx="777">
                  <c:v>0.39425800634716851</c:v>
                </c:pt>
                <c:pt idx="778">
                  <c:v>0.39417708932846024</c:v>
                </c:pt>
                <c:pt idx="779">
                  <c:v>0.39409629255849637</c:v>
                </c:pt>
                <c:pt idx="780">
                  <c:v>0.39401561570495375</c:v>
                </c:pt>
                <c:pt idx="781">
                  <c:v>0.39393505843685056</c:v>
                </c:pt>
                <c:pt idx="782">
                  <c:v>0.39385462042453995</c:v>
                </c:pt>
                <c:pt idx="783">
                  <c:v>0.39377430133970304</c:v>
                </c:pt>
                <c:pt idx="784">
                  <c:v>0.39369410085534118</c:v>
                </c:pt>
                <c:pt idx="785">
                  <c:v>0.39361401864576978</c:v>
                </c:pt>
                <c:pt idx="786">
                  <c:v>0.3935340543866106</c:v>
                </c:pt>
                <c:pt idx="787">
                  <c:v>0.39345420775478573</c:v>
                </c:pt>
                <c:pt idx="788">
                  <c:v>0.39337447842850987</c:v>
                </c:pt>
                <c:pt idx="789">
                  <c:v>0.39329486608728398</c:v>
                </c:pt>
                <c:pt idx="790">
                  <c:v>0.39321537041188859</c:v>
                </c:pt>
                <c:pt idx="791">
                  <c:v>0.39313599108437708</c:v>
                </c:pt>
                <c:pt idx="792">
                  <c:v>0.39305672778806844</c:v>
                </c:pt>
                <c:pt idx="793">
                  <c:v>0.39297758020754131</c:v>
                </c:pt>
                <c:pt idx="794">
                  <c:v>0.39289854802862739</c:v>
                </c:pt>
                <c:pt idx="795">
                  <c:v>0.39281963093840438</c:v>
                </c:pt>
                <c:pt idx="796">
                  <c:v>0.39274082862518978</c:v>
                </c:pt>
                <c:pt idx="797">
                  <c:v>0.39266214077853473</c:v>
                </c:pt>
                <c:pt idx="798">
                  <c:v>0.39258356708921677</c:v>
                </c:pt>
                <c:pt idx="799">
                  <c:v>0.39250510724923465</c:v>
                </c:pt>
                <c:pt idx="800">
                  <c:v>0.39242676095180062</c:v>
                </c:pt>
                <c:pt idx="801">
                  <c:v>0.39234852789133534</c:v>
                </c:pt>
                <c:pt idx="802">
                  <c:v>0.39227040776346112</c:v>
                </c:pt>
                <c:pt idx="803">
                  <c:v>0.39219240026499513</c:v>
                </c:pt>
                <c:pt idx="804">
                  <c:v>0.39211450509394474</c:v>
                </c:pt>
                <c:pt idx="805">
                  <c:v>0.39203672194949979</c:v>
                </c:pt>
                <c:pt idx="806">
                  <c:v>0.3919590505320274</c:v>
                </c:pt>
                <c:pt idx="807">
                  <c:v>0.39188149054306559</c:v>
                </c:pt>
                <c:pt idx="808">
                  <c:v>0.39180404168531757</c:v>
                </c:pt>
                <c:pt idx="809">
                  <c:v>0.39172670366264528</c:v>
                </c:pt>
                <c:pt idx="810">
                  <c:v>0.39164947618006368</c:v>
                </c:pt>
                <c:pt idx="811">
                  <c:v>0.39157235894373515</c:v>
                </c:pt>
                <c:pt idx="812">
                  <c:v>0.39149535166096328</c:v>
                </c:pt>
                <c:pt idx="813">
                  <c:v>0.39141845404018716</c:v>
                </c:pt>
                <c:pt idx="814">
                  <c:v>0.39134166579097512</c:v>
                </c:pt>
                <c:pt idx="815">
                  <c:v>0.39126498662402004</c:v>
                </c:pt>
                <c:pt idx="816">
                  <c:v>0.39118841625113243</c:v>
                </c:pt>
                <c:pt idx="817">
                  <c:v>0.39111195438523594</c:v>
                </c:pt>
                <c:pt idx="818">
                  <c:v>0.39103560074036031</c:v>
                </c:pt>
                <c:pt idx="819">
                  <c:v>0.39095935503163709</c:v>
                </c:pt>
                <c:pt idx="820">
                  <c:v>0.39088321697529349</c:v>
                </c:pt>
                <c:pt idx="821">
                  <c:v>0.39080718628864664</c:v>
                </c:pt>
                <c:pt idx="822">
                  <c:v>0.39073126269009817</c:v>
                </c:pt>
                <c:pt idx="823">
                  <c:v>0.39065544589912909</c:v>
                </c:pt>
                <c:pt idx="824">
                  <c:v>0.39057973563629445</c:v>
                </c:pt>
                <c:pt idx="825">
                  <c:v>0.39050413162321707</c:v>
                </c:pt>
                <c:pt idx="826">
                  <c:v>0.39042863358258273</c:v>
                </c:pt>
                <c:pt idx="827">
                  <c:v>0.39035324123813531</c:v>
                </c:pt>
                <c:pt idx="828">
                  <c:v>0.39027795431467038</c:v>
                </c:pt>
                <c:pt idx="829">
                  <c:v>0.39020277253803121</c:v>
                </c:pt>
                <c:pt idx="830">
                  <c:v>0.39012769563510219</c:v>
                </c:pt>
                <c:pt idx="831">
                  <c:v>0.39005272333380464</c:v>
                </c:pt>
                <c:pt idx="832">
                  <c:v>0.3899778553630916</c:v>
                </c:pt>
                <c:pt idx="833">
                  <c:v>0.38990309145294161</c:v>
                </c:pt>
                <c:pt idx="834">
                  <c:v>0.38982843133435519</c:v>
                </c:pt>
                <c:pt idx="835">
                  <c:v>0.3897538747393483</c:v>
                </c:pt>
                <c:pt idx="836">
                  <c:v>0.38967942140094847</c:v>
                </c:pt>
                <c:pt idx="837">
                  <c:v>0.38960507105318898</c:v>
                </c:pt>
                <c:pt idx="838">
                  <c:v>0.38953082343110401</c:v>
                </c:pt>
                <c:pt idx="839">
                  <c:v>0.38945667827072417</c:v>
                </c:pt>
                <c:pt idx="840">
                  <c:v>0.38938263530907102</c:v>
                </c:pt>
                <c:pt idx="841">
                  <c:v>0.38930869428415255</c:v>
                </c:pt>
                <c:pt idx="842">
                  <c:v>0.38923485493495785</c:v>
                </c:pt>
                <c:pt idx="843">
                  <c:v>0.38916111700145301</c:v>
                </c:pt>
                <c:pt idx="844">
                  <c:v>0.38908748022457529</c:v>
                </c:pt>
                <c:pt idx="845">
                  <c:v>0.38901394434622971</c:v>
                </c:pt>
                <c:pt idx="846">
                  <c:v>0.38894050910928296</c:v>
                </c:pt>
                <c:pt idx="847">
                  <c:v>0.38886717425755951</c:v>
                </c:pt>
                <c:pt idx="848">
                  <c:v>0.38879393953583657</c:v>
                </c:pt>
                <c:pt idx="849">
                  <c:v>0.38872080468983949</c:v>
                </c:pt>
                <c:pt idx="850">
                  <c:v>0.38864776946623736</c:v>
                </c:pt>
                <c:pt idx="851">
                  <c:v>0.38857483361263812</c:v>
                </c:pt>
                <c:pt idx="852">
                  <c:v>0.38850199687758386</c:v>
                </c:pt>
                <c:pt idx="853">
                  <c:v>0.38842925901054692</c:v>
                </c:pt>
                <c:pt idx="854">
                  <c:v>0.3883566197619247</c:v>
                </c:pt>
                <c:pt idx="855">
                  <c:v>0.38828407888303523</c:v>
                </c:pt>
                <c:pt idx="856">
                  <c:v>0.3882116361261132</c:v>
                </c:pt>
                <c:pt idx="857">
                  <c:v>0.38813929124430518</c:v>
                </c:pt>
                <c:pt idx="858">
                  <c:v>0.38806704399166481</c:v>
                </c:pt>
                <c:pt idx="859">
                  <c:v>0.38799489412314941</c:v>
                </c:pt>
                <c:pt idx="860">
                  <c:v>0.38792284139461469</c:v>
                </c:pt>
                <c:pt idx="861">
                  <c:v>0.38785088556281072</c:v>
                </c:pt>
                <c:pt idx="862">
                  <c:v>0.38777902638537803</c:v>
                </c:pt>
                <c:pt idx="863">
                  <c:v>0.38770726362084251</c:v>
                </c:pt>
                <c:pt idx="864">
                  <c:v>0.38763559702861189</c:v>
                </c:pt>
                <c:pt idx="865">
                  <c:v>0.38756402636897103</c:v>
                </c:pt>
                <c:pt idx="866">
                  <c:v>0.38749255140307831</c:v>
                </c:pt>
                <c:pt idx="867">
                  <c:v>0.38742117189296044</c:v>
                </c:pt>
                <c:pt idx="868">
                  <c:v>0.38734988760150957</c:v>
                </c:pt>
                <c:pt idx="869">
                  <c:v>0.38727869829247796</c:v>
                </c:pt>
                <c:pt idx="870">
                  <c:v>0.38720760373047464</c:v>
                </c:pt>
                <c:pt idx="871">
                  <c:v>0.38713660368096103</c:v>
                </c:pt>
                <c:pt idx="872">
                  <c:v>0.38706569791024709</c:v>
                </c:pt>
                <c:pt idx="873">
                  <c:v>0.38699488618548683</c:v>
                </c:pt>
                <c:pt idx="874">
                  <c:v>0.38692416827467507</c:v>
                </c:pt>
                <c:pt idx="875">
                  <c:v>0.38685354394664273</c:v>
                </c:pt>
                <c:pt idx="876">
                  <c:v>0.38678301297105294</c:v>
                </c:pt>
                <c:pt idx="877">
                  <c:v>0.38671257511839746</c:v>
                </c:pt>
                <c:pt idx="878">
                  <c:v>0.38664223015999294</c:v>
                </c:pt>
                <c:pt idx="879">
                  <c:v>0.38657197786797598</c:v>
                </c:pt>
                <c:pt idx="880">
                  <c:v>0.38650181801530042</c:v>
                </c:pt>
                <c:pt idx="881">
                  <c:v>0.38643175037573291</c:v>
                </c:pt>
                <c:pt idx="882">
                  <c:v>0.38636177472384919</c:v>
                </c:pt>
                <c:pt idx="883">
                  <c:v>0.3862918908350304</c:v>
                </c:pt>
                <c:pt idx="884">
                  <c:v>0.38622209848545902</c:v>
                </c:pt>
                <c:pt idx="885">
                  <c:v>0.38615239745211499</c:v>
                </c:pt>
                <c:pt idx="886">
                  <c:v>0.38608278751277292</c:v>
                </c:pt>
                <c:pt idx="887">
                  <c:v>0.38601326844599754</c:v>
                </c:pt>
                <c:pt idx="888">
                  <c:v>0.38594384003113957</c:v>
                </c:pt>
                <c:pt idx="889">
                  <c:v>0.3858745020483334</c:v>
                </c:pt>
                <c:pt idx="890">
                  <c:v>0.38580525427849227</c:v>
                </c:pt>
                <c:pt idx="891">
                  <c:v>0.38573609650330504</c:v>
                </c:pt>
                <c:pt idx="892">
                  <c:v>0.38566702850523288</c:v>
                </c:pt>
                <c:pt idx="893">
                  <c:v>0.38559805006750514</c:v>
                </c:pt>
                <c:pt idx="894">
                  <c:v>0.3855291609741161</c:v>
                </c:pt>
                <c:pt idx="895">
                  <c:v>0.38546036100982134</c:v>
                </c:pt>
                <c:pt idx="896">
                  <c:v>0.38539164996013431</c:v>
                </c:pt>
                <c:pt idx="897">
                  <c:v>0.38532302761132259</c:v>
                </c:pt>
                <c:pt idx="898">
                  <c:v>0.38525449375040466</c:v>
                </c:pt>
                <c:pt idx="899">
                  <c:v>0.38518604816514634</c:v>
                </c:pt>
                <c:pt idx="900">
                  <c:v>0.38511769064405726</c:v>
                </c:pt>
                <c:pt idx="901">
                  <c:v>0.38504942097638739</c:v>
                </c:pt>
                <c:pt idx="902">
                  <c:v>0.38498123895212411</c:v>
                </c:pt>
                <c:pt idx="903">
                  <c:v>0.38491314436198781</c:v>
                </c:pt>
                <c:pt idx="904">
                  <c:v>0.38484513699742978</c:v>
                </c:pt>
                <c:pt idx="905">
                  <c:v>0.38477721665062808</c:v>
                </c:pt>
                <c:pt idx="906">
                  <c:v>0.38470938311448394</c:v>
                </c:pt>
                <c:pt idx="907">
                  <c:v>0.38464163618261954</c:v>
                </c:pt>
                <c:pt idx="908">
                  <c:v>0.38457397564937351</c:v>
                </c:pt>
                <c:pt idx="909">
                  <c:v>0.38450640130979841</c:v>
                </c:pt>
                <c:pt idx="910">
                  <c:v>0.38443891295965715</c:v>
                </c:pt>
                <c:pt idx="911">
                  <c:v>0.38437151039542011</c:v>
                </c:pt>
                <c:pt idx="912">
                  <c:v>0.38430419341426142</c:v>
                </c:pt>
                <c:pt idx="913">
                  <c:v>0.38423696181405592</c:v>
                </c:pt>
                <c:pt idx="914">
                  <c:v>0.38416981539337636</c:v>
                </c:pt>
                <c:pt idx="915">
                  <c:v>0.38410275395148979</c:v>
                </c:pt>
                <c:pt idx="916">
                  <c:v>0.38403577728835442</c:v>
                </c:pt>
                <c:pt idx="917">
                  <c:v>0.38396888520461681</c:v>
                </c:pt>
                <c:pt idx="918">
                  <c:v>0.38390207750160832</c:v>
                </c:pt>
                <c:pt idx="919">
                  <c:v>0.38383535398134278</c:v>
                </c:pt>
                <c:pt idx="920">
                  <c:v>0.38376871444651217</c:v>
                </c:pt>
                <c:pt idx="921">
                  <c:v>0.38370215870048502</c:v>
                </c:pt>
                <c:pt idx="922">
                  <c:v>0.38363568654730207</c:v>
                </c:pt>
                <c:pt idx="923">
                  <c:v>0.38356929779167387</c:v>
                </c:pt>
                <c:pt idx="924">
                  <c:v>0.38350299223897827</c:v>
                </c:pt>
                <c:pt idx="925">
                  <c:v>0.38343676969525614</c:v>
                </c:pt>
                <c:pt idx="926">
                  <c:v>0.38337062996720933</c:v>
                </c:pt>
                <c:pt idx="927">
                  <c:v>0.38330457286219782</c:v>
                </c:pt>
                <c:pt idx="928">
                  <c:v>0.38323859818823597</c:v>
                </c:pt>
                <c:pt idx="929">
                  <c:v>0.38317270575399054</c:v>
                </c:pt>
                <c:pt idx="930">
                  <c:v>0.38310689536877673</c:v>
                </c:pt>
                <c:pt idx="931">
                  <c:v>0.38304116684255651</c:v>
                </c:pt>
                <c:pt idx="932">
                  <c:v>0.38297551998593465</c:v>
                </c:pt>
                <c:pt idx="933">
                  <c:v>0.38290995461015637</c:v>
                </c:pt>
                <c:pt idx="934">
                  <c:v>0.38284447052710463</c:v>
                </c:pt>
                <c:pt idx="935">
                  <c:v>0.3827790675492968</c:v>
                </c:pt>
                <c:pt idx="936">
                  <c:v>0.38271374548988257</c:v>
                </c:pt>
                <c:pt idx="937">
                  <c:v>0.38264850416264029</c:v>
                </c:pt>
                <c:pt idx="938">
                  <c:v>0.38258334338197469</c:v>
                </c:pt>
                <c:pt idx="939">
                  <c:v>0.38251826296291408</c:v>
                </c:pt>
                <c:pt idx="940">
                  <c:v>0.38245326272110769</c:v>
                </c:pt>
                <c:pt idx="941">
                  <c:v>0.38238834247282272</c:v>
                </c:pt>
                <c:pt idx="942">
                  <c:v>0.38232350203494131</c:v>
                </c:pt>
                <c:pt idx="943">
                  <c:v>0.38225874122495906</c:v>
                </c:pt>
                <c:pt idx="944">
                  <c:v>0.38219405986098043</c:v>
                </c:pt>
                <c:pt idx="945">
                  <c:v>0.38212945776171786</c:v>
                </c:pt>
                <c:pt idx="946">
                  <c:v>0.38206493474648812</c:v>
                </c:pt>
                <c:pt idx="947">
                  <c:v>0.38200049063520969</c:v>
                </c:pt>
                <c:pt idx="948">
                  <c:v>0.38193612524840076</c:v>
                </c:pt>
                <c:pt idx="949">
                  <c:v>0.3818718384071757</c:v>
                </c:pt>
                <c:pt idx="950">
                  <c:v>0.38180762993324319</c:v>
                </c:pt>
                <c:pt idx="951">
                  <c:v>0.38174349964890353</c:v>
                </c:pt>
                <c:pt idx="952">
                  <c:v>0.38167944737704529</c:v>
                </c:pt>
                <c:pt idx="953">
                  <c:v>0.38161547294114401</c:v>
                </c:pt>
                <c:pt idx="954">
                  <c:v>0.38155157616525859</c:v>
                </c:pt>
                <c:pt idx="955">
                  <c:v>0.38148775687402925</c:v>
                </c:pt>
                <c:pt idx="956">
                  <c:v>0.38142401489267463</c:v>
                </c:pt>
                <c:pt idx="957">
                  <c:v>0.38136035004699015</c:v>
                </c:pt>
                <c:pt idx="958">
                  <c:v>0.3812967621633444</c:v>
                </c:pt>
                <c:pt idx="959">
                  <c:v>0.38123325106867728</c:v>
                </c:pt>
                <c:pt idx="960">
                  <c:v>0.38116981659049748</c:v>
                </c:pt>
                <c:pt idx="961">
                  <c:v>0.38110645855687997</c:v>
                </c:pt>
                <c:pt idx="962">
                  <c:v>0.38104317679646338</c:v>
                </c:pt>
                <c:pt idx="963">
                  <c:v>0.38097997113844773</c:v>
                </c:pt>
                <c:pt idx="964">
                  <c:v>0.38091684141259236</c:v>
                </c:pt>
                <c:pt idx="965">
                  <c:v>0.38085378744921278</c:v>
                </c:pt>
                <c:pt idx="966">
                  <c:v>0.38079080907917878</c:v>
                </c:pt>
                <c:pt idx="967">
                  <c:v>0.380727906133912</c:v>
                </c:pt>
                <c:pt idx="968">
                  <c:v>0.38066507844538333</c:v>
                </c:pt>
                <c:pt idx="969">
                  <c:v>0.38060232584611114</c:v>
                </c:pt>
                <c:pt idx="970">
                  <c:v>0.38053964816915803</c:v>
                </c:pt>
                <c:pt idx="971">
                  <c:v>0.38047704524812936</c:v>
                </c:pt>
                <c:pt idx="972">
                  <c:v>0.38041451691717015</c:v>
                </c:pt>
                <c:pt idx="973">
                  <c:v>0.38035206301096369</c:v>
                </c:pt>
                <c:pt idx="974">
                  <c:v>0.38028968336472835</c:v>
                </c:pt>
                <c:pt idx="975">
                  <c:v>0.38022737781421606</c:v>
                </c:pt>
                <c:pt idx="976">
                  <c:v>0.38016514619570935</c:v>
                </c:pt>
                <c:pt idx="977">
                  <c:v>0.38010298834601963</c:v>
                </c:pt>
                <c:pt idx="978">
                  <c:v>0.38004090410248437</c:v>
                </c:pt>
                <c:pt idx="979">
                  <c:v>0.37997889330296608</c:v>
                </c:pt>
                <c:pt idx="980">
                  <c:v>0.37991695578584811</c:v>
                </c:pt>
                <c:pt idx="981">
                  <c:v>0.37985509139003437</c:v>
                </c:pt>
                <c:pt idx="982">
                  <c:v>0.37979329995494626</c:v>
                </c:pt>
                <c:pt idx="983">
                  <c:v>0.37973158132052021</c:v>
                </c:pt>
                <c:pt idx="984">
                  <c:v>0.37966993532720589</c:v>
                </c:pt>
                <c:pt idx="985">
                  <c:v>0.37960836181596458</c:v>
                </c:pt>
                <c:pt idx="986">
                  <c:v>0.37954686062826559</c:v>
                </c:pt>
                <c:pt idx="987">
                  <c:v>0.37948543160608578</c:v>
                </c:pt>
                <c:pt idx="988">
                  <c:v>0.37942407459190602</c:v>
                </c:pt>
                <c:pt idx="989">
                  <c:v>0.37936278942870993</c:v>
                </c:pt>
                <c:pt idx="990">
                  <c:v>0.37930157595998149</c:v>
                </c:pt>
                <c:pt idx="991">
                  <c:v>0.37924043402970292</c:v>
                </c:pt>
                <c:pt idx="992">
                  <c:v>0.37917936348235282</c:v>
                </c:pt>
                <c:pt idx="993">
                  <c:v>0.37911836416290373</c:v>
                </c:pt>
                <c:pt idx="994">
                  <c:v>0.37905743591682028</c:v>
                </c:pt>
                <c:pt idx="995">
                  <c:v>0.37899657859005703</c:v>
                </c:pt>
                <c:pt idx="996">
                  <c:v>0.3789357920290567</c:v>
                </c:pt>
                <c:pt idx="997">
                  <c:v>0.37887507608074789</c:v>
                </c:pt>
                <c:pt idx="998">
                  <c:v>0.37881443059254316</c:v>
                </c:pt>
                <c:pt idx="999">
                  <c:v>0.37875385541233647</c:v>
                </c:pt>
                <c:pt idx="1000">
                  <c:v>0.3786933503885026</c:v>
                </c:pt>
                <c:pt idx="1001">
                  <c:v>0.37863291536989346</c:v>
                </c:pt>
                <c:pt idx="1002">
                  <c:v>0.37857255020583691</c:v>
                </c:pt>
                <c:pt idx="1003">
                  <c:v>0.37851225474613537</c:v>
                </c:pt>
                <c:pt idx="1004">
                  <c:v>0.37845202884106277</c:v>
                </c:pt>
                <c:pt idx="1005">
                  <c:v>0.37839187234136301</c:v>
                </c:pt>
                <c:pt idx="1006">
                  <c:v>0.37833178509824844</c:v>
                </c:pt>
                <c:pt idx="1007">
                  <c:v>0.37827176696339737</c:v>
                </c:pt>
                <c:pt idx="1008">
                  <c:v>0.37821181778895241</c:v>
                </c:pt>
                <c:pt idx="1009">
                  <c:v>0.37815193742751835</c:v>
                </c:pt>
                <c:pt idx="1010">
                  <c:v>0.37809212573216072</c:v>
                </c:pt>
                <c:pt idx="1011">
                  <c:v>0.37803238255640337</c:v>
                </c:pt>
                <c:pt idx="1012">
                  <c:v>0.3779727077542267</c:v>
                </c:pt>
                <c:pt idx="1013">
                  <c:v>0.3779131011800666</c:v>
                </c:pt>
                <c:pt idx="1014">
                  <c:v>0.37785356268881076</c:v>
                </c:pt>
                <c:pt idx="1015">
                  <c:v>0.37779409213579879</c:v>
                </c:pt>
                <c:pt idx="1016">
                  <c:v>0.37773468937681937</c:v>
                </c:pt>
                <c:pt idx="1017">
                  <c:v>0.37767535426810844</c:v>
                </c:pt>
                <c:pt idx="1018">
                  <c:v>0.37761608666634744</c:v>
                </c:pt>
                <c:pt idx="1019">
                  <c:v>0.37755688642866198</c:v>
                </c:pt>
                <c:pt idx="1020">
                  <c:v>0.3774977534126191</c:v>
                </c:pt>
                <c:pt idx="1021">
                  <c:v>0.37743868747622622</c:v>
                </c:pt>
                <c:pt idx="1022">
                  <c:v>0.37737968847792908</c:v>
                </c:pt>
                <c:pt idx="1023">
                  <c:v>0.37732075627661027</c:v>
                </c:pt>
                <c:pt idx="1024">
                  <c:v>0.37726189073158672</c:v>
                </c:pt>
                <c:pt idx="1025">
                  <c:v>0.37720309170260857</c:v>
                </c:pt>
                <c:pt idx="1026">
                  <c:v>0.3771443590498576</c:v>
                </c:pt>
                <c:pt idx="1027">
                  <c:v>0.37708569263394481</c:v>
                </c:pt>
                <c:pt idx="1028">
                  <c:v>0.37702709231590881</c:v>
                </c:pt>
                <c:pt idx="1029">
                  <c:v>0.37696855795721473</c:v>
                </c:pt>
                <c:pt idx="1030">
                  <c:v>0.37691008941975201</c:v>
                </c:pt>
                <c:pt idx="1031">
                  <c:v>0.37685168656583257</c:v>
                </c:pt>
                <c:pt idx="1032">
                  <c:v>0.3767933492581893</c:v>
                </c:pt>
                <c:pt idx="1033">
                  <c:v>0.3767350773599743</c:v>
                </c:pt>
                <c:pt idx="1034">
                  <c:v>0.37667687073475753</c:v>
                </c:pt>
                <c:pt idx="1035">
                  <c:v>0.37661872924652479</c:v>
                </c:pt>
                <c:pt idx="1036">
                  <c:v>0.37656065275967576</c:v>
                </c:pt>
                <c:pt idx="1037">
                  <c:v>0.3765026411390231</c:v>
                </c:pt>
                <c:pt idx="1038">
                  <c:v>0.3764446942497901</c:v>
                </c:pt>
                <c:pt idx="1039">
                  <c:v>0.37638681195760976</c:v>
                </c:pt>
                <c:pt idx="1040">
                  <c:v>0.37632899412852222</c:v>
                </c:pt>
                <c:pt idx="1041">
                  <c:v>0.37627124062897399</c:v>
                </c:pt>
                <c:pt idx="1042">
                  <c:v>0.37621355132581591</c:v>
                </c:pt>
                <c:pt idx="1043">
                  <c:v>0.37615592608630155</c:v>
                </c:pt>
                <c:pt idx="1044">
                  <c:v>0.37609836477808567</c:v>
                </c:pt>
                <c:pt idx="1045">
                  <c:v>0.37604086726922265</c:v>
                </c:pt>
                <c:pt idx="1046">
                  <c:v>0.37598343342816504</c:v>
                </c:pt>
                <c:pt idx="1047">
                  <c:v>0.37592606312376137</c:v>
                </c:pt>
                <c:pt idx="1048">
                  <c:v>0.37586875622525573</c:v>
                </c:pt>
                <c:pt idx="1049">
                  <c:v>0.37581151260228479</c:v>
                </c:pt>
                <c:pt idx="1050">
                  <c:v>0.37575433212487735</c:v>
                </c:pt>
                <c:pt idx="1051">
                  <c:v>0.37569721466345263</c:v>
                </c:pt>
                <c:pt idx="1052">
                  <c:v>0.37564016008881784</c:v>
                </c:pt>
                <c:pt idx="1053">
                  <c:v>0.37558316827216781</c:v>
                </c:pt>
                <c:pt idx="1054">
                  <c:v>0.37552623908508292</c:v>
                </c:pt>
                <c:pt idx="1055">
                  <c:v>0.37546937239952721</c:v>
                </c:pt>
                <c:pt idx="1056">
                  <c:v>0.37541256808784823</c:v>
                </c:pt>
                <c:pt idx="1057">
                  <c:v>0.37535582602277334</c:v>
                </c:pt>
                <c:pt idx="1058">
                  <c:v>0.37529914607741049</c:v>
                </c:pt>
                <c:pt idx="1059">
                  <c:v>0.37524252812524511</c:v>
                </c:pt>
                <c:pt idx="1060">
                  <c:v>0.3751859720401397</c:v>
                </c:pt>
                <c:pt idx="1061">
                  <c:v>0.37512947769633115</c:v>
                </c:pt>
                <c:pt idx="1062">
                  <c:v>0.37507304496843102</c:v>
                </c:pt>
                <c:pt idx="1063">
                  <c:v>0.37501667373142206</c:v>
                </c:pt>
                <c:pt idx="1064">
                  <c:v>0.37496036386065845</c:v>
                </c:pt>
                <c:pt idx="1065">
                  <c:v>0.37490411523186329</c:v>
                </c:pt>
                <c:pt idx="1066">
                  <c:v>0.37484792772112774</c:v>
                </c:pt>
                <c:pt idx="1067">
                  <c:v>0.37479180120490946</c:v>
                </c:pt>
                <c:pt idx="1068">
                  <c:v>0.37473573556003048</c:v>
                </c:pt>
                <c:pt idx="1069">
                  <c:v>0.37467973066367755</c:v>
                </c:pt>
                <c:pt idx="1070">
                  <c:v>0.37462378639339838</c:v>
                </c:pt>
                <c:pt idx="1071">
                  <c:v>0.37456790262710216</c:v>
                </c:pt>
                <c:pt idx="1072">
                  <c:v>0.37451207924305729</c:v>
                </c:pt>
                <c:pt idx="1073">
                  <c:v>0.37445631611989016</c:v>
                </c:pt>
                <c:pt idx="1074">
                  <c:v>0.37440061313658374</c:v>
                </c:pt>
                <c:pt idx="1075">
                  <c:v>0.37434497017247614</c:v>
                </c:pt>
                <c:pt idx="1076">
                  <c:v>0.37428938710725934</c:v>
                </c:pt>
                <c:pt idx="1077">
                  <c:v>0.37423386382097784</c:v>
                </c:pt>
                <c:pt idx="1078">
                  <c:v>0.37417840019402726</c:v>
                </c:pt>
                <c:pt idx="1079">
                  <c:v>0.37412299610715288</c:v>
                </c:pt>
                <c:pt idx="1080">
                  <c:v>0.37406765144144866</c:v>
                </c:pt>
                <c:pt idx="1081">
                  <c:v>0.3740123660783552</c:v>
                </c:pt>
                <c:pt idx="1082">
                  <c:v>0.37395713989965923</c:v>
                </c:pt>
                <c:pt idx="1083">
                  <c:v>0.37390197278749188</c:v>
                </c:pt>
                <c:pt idx="1084">
                  <c:v>0.3738468646243272</c:v>
                </c:pt>
                <c:pt idx="1085">
                  <c:v>0.37379181529298111</c:v>
                </c:pt>
                <c:pt idx="1086">
                  <c:v>0.37373682467660996</c:v>
                </c:pt>
                <c:pt idx="1087">
                  <c:v>0.3736818926587096</c:v>
                </c:pt>
                <c:pt idx="1088">
                  <c:v>0.37362701912311319</c:v>
                </c:pt>
                <c:pt idx="1089">
                  <c:v>0.37357220395399093</c:v>
                </c:pt>
                <c:pt idx="1090">
                  <c:v>0.37351744703584833</c:v>
                </c:pt>
                <c:pt idx="1091">
                  <c:v>0.37346274825352455</c:v>
                </c:pt>
                <c:pt idx="1092">
                  <c:v>0.37340810749219211</c:v>
                </c:pt>
                <c:pt idx="1093">
                  <c:v>0.37335352463735444</c:v>
                </c:pt>
                <c:pt idx="1094">
                  <c:v>0.37329899957484558</c:v>
                </c:pt>
                <c:pt idx="1095">
                  <c:v>0.37324453219082837</c:v>
                </c:pt>
                <c:pt idx="1096">
                  <c:v>0.37319012237179378</c:v>
                </c:pt>
                <c:pt idx="1097">
                  <c:v>0.37313577000455855</c:v>
                </c:pt>
                <c:pt idx="1098">
                  <c:v>0.37308147497626559</c:v>
                </c:pt>
                <c:pt idx="1099">
                  <c:v>0.37302723717438102</c:v>
                </c:pt>
                <c:pt idx="1100">
                  <c:v>0.37297305648669432</c:v>
                </c:pt>
                <c:pt idx="1101">
                  <c:v>0.37291893280131622</c:v>
                </c:pt>
                <c:pt idx="1102">
                  <c:v>0.37286486600667812</c:v>
                </c:pt>
                <c:pt idx="1103">
                  <c:v>0.37281085599153041</c:v>
                </c:pt>
                <c:pt idx="1104">
                  <c:v>0.37275690264494177</c:v>
                </c:pt>
                <c:pt idx="1105">
                  <c:v>0.37270300585629723</c:v>
                </c:pt>
                <c:pt idx="1106">
                  <c:v>0.37264916551529742</c:v>
                </c:pt>
                <c:pt idx="1107">
                  <c:v>0.37259538151195781</c:v>
                </c:pt>
                <c:pt idx="1108">
                  <c:v>0.37254165373660675</c:v>
                </c:pt>
                <c:pt idx="1109">
                  <c:v>0.37248798207988476</c:v>
                </c:pt>
                <c:pt idx="1110">
                  <c:v>0.37243436643274319</c:v>
                </c:pt>
                <c:pt idx="1111">
                  <c:v>0.37238080668644313</c:v>
                </c:pt>
                <c:pt idx="1112">
                  <c:v>0.37232730273255438</c:v>
                </c:pt>
                <c:pt idx="1113">
                  <c:v>0.37227385446295369</c:v>
                </c:pt>
                <c:pt idx="1114">
                  <c:v>0.37222046176982504</c:v>
                </c:pt>
                <c:pt idx="1115">
                  <c:v>0.37216712454565631</c:v>
                </c:pt>
                <c:pt idx="1116">
                  <c:v>0.37211384268324027</c:v>
                </c:pt>
                <c:pt idx="1117">
                  <c:v>0.37206061607567226</c:v>
                </c:pt>
                <c:pt idx="1118">
                  <c:v>0.37200744461634927</c:v>
                </c:pt>
                <c:pt idx="1119">
                  <c:v>0.37195432819896923</c:v>
                </c:pt>
                <c:pt idx="1120">
                  <c:v>0.3719012667175291</c:v>
                </c:pt>
                <c:pt idx="1121">
                  <c:v>0.37184826006632454</c:v>
                </c:pt>
                <c:pt idx="1122">
                  <c:v>0.37179530813994827</c:v>
                </c:pt>
                <c:pt idx="1123">
                  <c:v>0.3717424108332899</c:v>
                </c:pt>
                <c:pt idx="1124">
                  <c:v>0.37168956804153291</c:v>
                </c:pt>
                <c:pt idx="1125">
                  <c:v>0.37163677966015596</c:v>
                </c:pt>
                <c:pt idx="1126">
                  <c:v>0.37158404558492986</c:v>
                </c:pt>
                <c:pt idx="1127">
                  <c:v>0.37153136571191764</c:v>
                </c:pt>
                <c:pt idx="1128">
                  <c:v>0.37147873993747288</c:v>
                </c:pt>
                <c:pt idx="1129">
                  <c:v>0.37142616815823926</c:v>
                </c:pt>
                <c:pt idx="1130">
                  <c:v>0.37137365027114849</c:v>
                </c:pt>
                <c:pt idx="1131">
                  <c:v>0.3713211861734203</c:v>
                </c:pt>
                <c:pt idx="1132">
                  <c:v>0.37126877576256062</c:v>
                </c:pt>
                <c:pt idx="1133">
                  <c:v>0.3712164189363612</c:v>
                </c:pt>
                <c:pt idx="1134">
                  <c:v>0.37116411559289786</c:v>
                </c:pt>
                <c:pt idx="1135">
                  <c:v>0.37111186563053017</c:v>
                </c:pt>
                <c:pt idx="1136">
                  <c:v>0.37105966894789949</c:v>
                </c:pt>
                <c:pt idx="1137">
                  <c:v>0.37100752544392906</c:v>
                </c:pt>
                <c:pt idx="1138">
                  <c:v>0.37095543501782213</c:v>
                </c:pt>
                <c:pt idx="1139">
                  <c:v>0.37090339756906121</c:v>
                </c:pt>
                <c:pt idx="1140">
                  <c:v>0.37085141299740698</c:v>
                </c:pt>
                <c:pt idx="1141">
                  <c:v>0.37079948120289774</c:v>
                </c:pt>
                <c:pt idx="1142">
                  <c:v>0.37074760208584739</c:v>
                </c:pt>
                <c:pt idx="1143">
                  <c:v>0.37069577554684557</c:v>
                </c:pt>
                <c:pt idx="1144">
                  <c:v>0.3706440014867558</c:v>
                </c:pt>
                <c:pt idx="1145">
                  <c:v>0.37059227980671522</c:v>
                </c:pt>
                <c:pt idx="1146">
                  <c:v>0.37054061040813258</c:v>
                </c:pt>
                <c:pt idx="1147">
                  <c:v>0.37048899319268863</c:v>
                </c:pt>
                <c:pt idx="1148">
                  <c:v>0.37043742806233382</c:v>
                </c:pt>
                <c:pt idx="1149">
                  <c:v>0.37038591491928791</c:v>
                </c:pt>
                <c:pt idx="1150">
                  <c:v>0.37033445366603934</c:v>
                </c:pt>
                <c:pt idx="1151">
                  <c:v>0.37028304420534369</c:v>
                </c:pt>
                <c:pt idx="1152">
                  <c:v>0.37023168644022275</c:v>
                </c:pt>
                <c:pt idx="1153">
                  <c:v>0.3701803802739641</c:v>
                </c:pt>
                <c:pt idx="1154">
                  <c:v>0.3701291256101194</c:v>
                </c:pt>
                <c:pt idx="1155">
                  <c:v>0.37007792235250414</c:v>
                </c:pt>
                <c:pt idx="1156">
                  <c:v>0.37002677040519616</c:v>
                </c:pt>
                <c:pt idx="1157">
                  <c:v>0.36997566967253498</c:v>
                </c:pt>
                <c:pt idx="1158">
                  <c:v>0.36992462005912102</c:v>
                </c:pt>
                <c:pt idx="1159">
                  <c:v>0.36987362146981406</c:v>
                </c:pt>
                <c:pt idx="1160">
                  <c:v>0.3698226738097331</c:v>
                </c:pt>
                <c:pt idx="1161">
                  <c:v>0.36977177698425462</c:v>
                </c:pt>
                <c:pt idx="1162">
                  <c:v>0.36972093089901259</c:v>
                </c:pt>
                <c:pt idx="1163">
                  <c:v>0.36967013545989652</c:v>
                </c:pt>
                <c:pt idx="1164">
                  <c:v>0.36961939057305138</c:v>
                </c:pt>
                <c:pt idx="1165">
                  <c:v>0.36956869614487631</c:v>
                </c:pt>
                <c:pt idx="1166">
                  <c:v>0.36951805208202371</c:v>
                </c:pt>
                <c:pt idx="1167">
                  <c:v>0.36946745829139827</c:v>
                </c:pt>
                <c:pt idx="1168">
                  <c:v>0.36941691468015669</c:v>
                </c:pt>
                <c:pt idx="1169">
                  <c:v>0.36936642115570584</c:v>
                </c:pt>
                <c:pt idx="1170">
                  <c:v>0.36931597762570251</c:v>
                </c:pt>
                <c:pt idx="1171">
                  <c:v>0.36926558399805237</c:v>
                </c:pt>
                <c:pt idx="1172">
                  <c:v>0.36921524018090895</c:v>
                </c:pt>
                <c:pt idx="1173">
                  <c:v>0.36916494608267286</c:v>
                </c:pt>
                <c:pt idx="1174">
                  <c:v>0.36911470161199128</c:v>
                </c:pt>
                <c:pt idx="1175">
                  <c:v>0.36906450667775614</c:v>
                </c:pt>
                <c:pt idx="1176">
                  <c:v>0.36901436118910447</c:v>
                </c:pt>
                <c:pt idx="1177">
                  <c:v>0.36896426505541657</c:v>
                </c:pt>
                <c:pt idx="1178">
                  <c:v>0.36891421818631542</c:v>
                </c:pt>
                <c:pt idx="1179">
                  <c:v>0.36886422049166639</c:v>
                </c:pt>
                <c:pt idx="1180">
                  <c:v>0.36881427188157528</c:v>
                </c:pt>
                <c:pt idx="1181">
                  <c:v>0.36876437226638847</c:v>
                </c:pt>
                <c:pt idx="1182">
                  <c:v>0.36871452155669171</c:v>
                </c:pt>
                <c:pt idx="1183">
                  <c:v>0.3686647196633091</c:v>
                </c:pt>
                <c:pt idx="1184">
                  <c:v>0.36861496649730274</c:v>
                </c:pt>
                <c:pt idx="1185">
                  <c:v>0.36856526196997114</c:v>
                </c:pt>
                <c:pt idx="1186">
                  <c:v>0.36851560599284899</c:v>
                </c:pt>
                <c:pt idx="1187">
                  <c:v>0.36846599847770639</c:v>
                </c:pt>
                <c:pt idx="1188">
                  <c:v>0.36841643933654783</c:v>
                </c:pt>
                <c:pt idx="1189">
                  <c:v>0.36836692848161079</c:v>
                </c:pt>
                <c:pt idx="1190">
                  <c:v>0.36831746582536623</c:v>
                </c:pt>
                <c:pt idx="1191">
                  <c:v>0.3682680512805166</c:v>
                </c:pt>
                <c:pt idx="1192">
                  <c:v>0.36821868475999558</c:v>
                </c:pt>
                <c:pt idx="1193">
                  <c:v>0.36816936617696694</c:v>
                </c:pt>
                <c:pt idx="1194">
                  <c:v>0.36812009544482455</c:v>
                </c:pt>
                <c:pt idx="1195">
                  <c:v>0.3680708724771905</c:v>
                </c:pt>
                <c:pt idx="1196">
                  <c:v>0.36802169718791472</c:v>
                </c:pt>
                <c:pt idx="1197">
                  <c:v>0.36797256949107476</c:v>
                </c:pt>
                <c:pt idx="1198">
                  <c:v>0.36792348930097396</c:v>
                </c:pt>
                <c:pt idx="1199">
                  <c:v>0.36787445653214168</c:v>
                </c:pt>
                <c:pt idx="1200">
                  <c:v>0.36782547109933184</c:v>
                </c:pt>
                <c:pt idx="1201">
                  <c:v>0.36777653291752221</c:v>
                </c:pt>
                <c:pt idx="1202">
                  <c:v>0.36772764190191426</c:v>
                </c:pt>
                <c:pt idx="1203">
                  <c:v>0.3676787979679314</c:v>
                </c:pt>
                <c:pt idx="1204">
                  <c:v>0.36763000103121896</c:v>
                </c:pt>
                <c:pt idx="1205">
                  <c:v>0.36758125100764333</c:v>
                </c:pt>
                <c:pt idx="1206">
                  <c:v>0.3675325478132907</c:v>
                </c:pt>
                <c:pt idx="1207">
                  <c:v>0.36748389136446702</c:v>
                </c:pt>
                <c:pt idx="1208">
                  <c:v>0.3674352815776965</c:v>
                </c:pt>
                <c:pt idx="1209">
                  <c:v>0.36738671836972181</c:v>
                </c:pt>
                <c:pt idx="1210">
                  <c:v>0.36733820165750236</c:v>
                </c:pt>
                <c:pt idx="1211">
                  <c:v>0.36728973135821386</c:v>
                </c:pt>
                <c:pt idx="1212">
                  <c:v>0.36724130738924804</c:v>
                </c:pt>
                <c:pt idx="1213">
                  <c:v>0.36719292966821138</c:v>
                </c:pt>
                <c:pt idx="1214">
                  <c:v>0.36714459811292444</c:v>
                </c:pt>
                <c:pt idx="1215">
                  <c:v>0.36709631264142134</c:v>
                </c:pt>
                <c:pt idx="1216">
                  <c:v>0.36704807317194932</c:v>
                </c:pt>
                <c:pt idx="1217">
                  <c:v>0.36699987962296682</c:v>
                </c:pt>
                <c:pt idx="1218">
                  <c:v>0.36695173191314417</c:v>
                </c:pt>
                <c:pt idx="1219">
                  <c:v>0.36690362996136189</c:v>
                </c:pt>
                <c:pt idx="1220">
                  <c:v>0.36685557368671068</c:v>
                </c:pt>
                <c:pt idx="1221">
                  <c:v>0.36680756300849016</c:v>
                </c:pt>
                <c:pt idx="1222">
                  <c:v>0.36675959784620854</c:v>
                </c:pt>
                <c:pt idx="1223">
                  <c:v>0.36671167811958133</c:v>
                </c:pt>
                <c:pt idx="1224">
                  <c:v>0.36666380374853152</c:v>
                </c:pt>
                <c:pt idx="1225">
                  <c:v>0.36661597465318824</c:v>
                </c:pt>
                <c:pt idx="1226">
                  <c:v>0.36656819075388586</c:v>
                </c:pt>
                <c:pt idx="1227">
                  <c:v>0.36652045197116434</c:v>
                </c:pt>
                <c:pt idx="1228">
                  <c:v>0.3664727582257673</c:v>
                </c:pt>
                <c:pt idx="1229">
                  <c:v>0.36642510943864226</c:v>
                </c:pt>
                <c:pt idx="1230">
                  <c:v>0.36637750553093912</c:v>
                </c:pt>
                <c:pt idx="1231">
                  <c:v>0.36632994642401046</c:v>
                </c:pt>
                <c:pt idx="1232">
                  <c:v>0.36628243203940974</c:v>
                </c:pt>
                <c:pt idx="1233">
                  <c:v>0.3662349622988918</c:v>
                </c:pt>
                <c:pt idx="1234">
                  <c:v>0.36618753712441121</c:v>
                </c:pt>
                <c:pt idx="1235">
                  <c:v>0.36614015643812214</c:v>
                </c:pt>
                <c:pt idx="1236">
                  <c:v>0.36609282016237743</c:v>
                </c:pt>
                <c:pt idx="1237">
                  <c:v>0.36604552821972808</c:v>
                </c:pt>
                <c:pt idx="1238">
                  <c:v>0.36599828053292266</c:v>
                </c:pt>
                <c:pt idx="1239">
                  <c:v>0.3659510770249062</c:v>
                </c:pt>
                <c:pt idx="1240">
                  <c:v>0.36590391761882002</c:v>
                </c:pt>
                <c:pt idx="1241">
                  <c:v>0.36585680223800099</c:v>
                </c:pt>
                <c:pt idx="1242">
                  <c:v>0.36580973080598067</c:v>
                </c:pt>
                <c:pt idx="1243">
                  <c:v>0.3657627032464848</c:v>
                </c:pt>
                <c:pt idx="1244">
                  <c:v>0.36571571948343268</c:v>
                </c:pt>
                <c:pt idx="1245">
                  <c:v>0.36566877944093623</c:v>
                </c:pt>
                <c:pt idx="1246">
                  <c:v>0.3656218830432999</c:v>
                </c:pt>
                <c:pt idx="1247">
                  <c:v>0.36557503021501975</c:v>
                </c:pt>
                <c:pt idx="1248">
                  <c:v>0.36552822088078241</c:v>
                </c:pt>
                <c:pt idx="1249">
                  <c:v>0.36548145496546502</c:v>
                </c:pt>
                <c:pt idx="1250">
                  <c:v>0.36543473239413438</c:v>
                </c:pt>
                <c:pt idx="1251">
                  <c:v>0.36538805309204647</c:v>
                </c:pt>
                <c:pt idx="1252">
                  <c:v>0.3653414169846454</c:v>
                </c:pt>
                <c:pt idx="1253">
                  <c:v>0.36529482399756341</c:v>
                </c:pt>
                <c:pt idx="1254">
                  <c:v>0.36524827405661964</c:v>
                </c:pt>
                <c:pt idx="1255">
                  <c:v>0.36520176708781976</c:v>
                </c:pt>
                <c:pt idx="1256">
                  <c:v>0.36515530301735555</c:v>
                </c:pt>
                <c:pt idx="1257">
                  <c:v>0.36510888177160394</c:v>
                </c:pt>
                <c:pt idx="1258">
                  <c:v>0.36506250327712692</c:v>
                </c:pt>
                <c:pt idx="1259">
                  <c:v>0.36501616746067</c:v>
                </c:pt>
                <c:pt idx="1260">
                  <c:v>0.36496987424916272</c:v>
                </c:pt>
                <c:pt idx="1261">
                  <c:v>0.36492362356971692</c:v>
                </c:pt>
                <c:pt idx="1262">
                  <c:v>0.36487741534962737</c:v>
                </c:pt>
                <c:pt idx="1263">
                  <c:v>0.36483124951637008</c:v>
                </c:pt>
                <c:pt idx="1264">
                  <c:v>0.36478512599760232</c:v>
                </c:pt>
                <c:pt idx="1265">
                  <c:v>0.36473904472116181</c:v>
                </c:pt>
                <c:pt idx="1266">
                  <c:v>0.36469300561506601</c:v>
                </c:pt>
                <c:pt idx="1267">
                  <c:v>0.36464700860751215</c:v>
                </c:pt>
                <c:pt idx="1268">
                  <c:v>0.36460105362687556</c:v>
                </c:pt>
                <c:pt idx="1269">
                  <c:v>0.36455514060171018</c:v>
                </c:pt>
                <c:pt idx="1270">
                  <c:v>0.36450926946074719</c:v>
                </c:pt>
                <c:pt idx="1271">
                  <c:v>0.36446344013289489</c:v>
                </c:pt>
                <c:pt idx="1272">
                  <c:v>0.36441765254723824</c:v>
                </c:pt>
                <c:pt idx="1273">
                  <c:v>0.36437190663303731</c:v>
                </c:pt>
                <c:pt idx="1274">
                  <c:v>0.36432620231972818</c:v>
                </c:pt>
                <c:pt idx="1275">
                  <c:v>0.36428053953692113</c:v>
                </c:pt>
                <c:pt idx="1276">
                  <c:v>0.36423491821440068</c:v>
                </c:pt>
                <c:pt idx="1277">
                  <c:v>0.36418933828212502</c:v>
                </c:pt>
                <c:pt idx="1278">
                  <c:v>0.36414379967022487</c:v>
                </c:pt>
                <c:pt idx="1279">
                  <c:v>0.36409830230900392</c:v>
                </c:pt>
                <c:pt idx="1280">
                  <c:v>0.36405284612893729</c:v>
                </c:pt>
                <c:pt idx="1281">
                  <c:v>0.36400743106067179</c:v>
                </c:pt>
                <c:pt idx="1282">
                  <c:v>0.36396205703502454</c:v>
                </c:pt>
                <c:pt idx="1283">
                  <c:v>0.36391672398298319</c:v>
                </c:pt>
                <c:pt idx="1284">
                  <c:v>0.3638714318357047</c:v>
                </c:pt>
                <c:pt idx="1285">
                  <c:v>0.36382618052451543</c:v>
                </c:pt>
                <c:pt idx="1286">
                  <c:v>0.3637809699809102</c:v>
                </c:pt>
                <c:pt idx="1287">
                  <c:v>0.36373580013655177</c:v>
                </c:pt>
                <c:pt idx="1288">
                  <c:v>0.36369067092327012</c:v>
                </c:pt>
                <c:pt idx="1289">
                  <c:v>0.36364558227306265</c:v>
                </c:pt>
                <c:pt idx="1290">
                  <c:v>0.36360053411809268</c:v>
                </c:pt>
                <c:pt idx="1291">
                  <c:v>0.36355552639068994</c:v>
                </c:pt>
                <c:pt idx="1292">
                  <c:v>0.3635105590233485</c:v>
                </c:pt>
                <c:pt idx="1293">
                  <c:v>0.36346563194872833</c:v>
                </c:pt>
                <c:pt idx="1294">
                  <c:v>0.36342074509965278</c:v>
                </c:pt>
                <c:pt idx="1295">
                  <c:v>0.36337589840910944</c:v>
                </c:pt>
                <c:pt idx="1296">
                  <c:v>0.36333109181024881</c:v>
                </c:pt>
                <c:pt idx="1297">
                  <c:v>0.36328632523638421</c:v>
                </c:pt>
                <c:pt idx="1298">
                  <c:v>0.36324159862099115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B56-4727-854A-475FA210FB72}"/>
            </c:ext>
          </c:extLst>
        </c:ser>
        <c:ser>
          <c:idx val="1"/>
          <c:order val="1"/>
          <c:tx>
            <c:v>Babcock &amp; Sechler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Data!$E$3:$E$42</c:f>
              <c:numCache>
                <c:formatCode>General</c:formatCode>
                <c:ptCount val="40"/>
                <c:pt idx="0">
                  <c:v>5411.2554112554117</c:v>
                </c:pt>
                <c:pt idx="1">
                  <c:v>5617.9775280898875</c:v>
                </c:pt>
                <c:pt idx="2">
                  <c:v>5555.5555555555547</c:v>
                </c:pt>
                <c:pt idx="3">
                  <c:v>5186.7219917012444</c:v>
                </c:pt>
                <c:pt idx="4">
                  <c:v>5422.9934924078088</c:v>
                </c:pt>
                <c:pt idx="5">
                  <c:v>5555.5555555555547</c:v>
                </c:pt>
                <c:pt idx="6">
                  <c:v>5470.4595185995622</c:v>
                </c:pt>
                <c:pt idx="7">
                  <c:v>5567.9287305122498</c:v>
                </c:pt>
                <c:pt idx="8">
                  <c:v>5567.9287305122498</c:v>
                </c:pt>
                <c:pt idx="9">
                  <c:v>5787.0370370370374</c:v>
                </c:pt>
                <c:pt idx="10">
                  <c:v>5434.782608695652</c:v>
                </c:pt>
                <c:pt idx="11">
                  <c:v>5319.1489361702124</c:v>
                </c:pt>
                <c:pt idx="12">
                  <c:v>5530.9734513274343</c:v>
                </c:pt>
                <c:pt idx="13">
                  <c:v>5470.4595185995622</c:v>
                </c:pt>
                <c:pt idx="14">
                  <c:v>5605.3811659192816</c:v>
                </c:pt>
                <c:pt idx="15">
                  <c:v>5854.8009367681507</c:v>
                </c:pt>
                <c:pt idx="16">
                  <c:v>5470.4595185995622</c:v>
                </c:pt>
                <c:pt idx="17">
                  <c:v>5605.3811659192816</c:v>
                </c:pt>
                <c:pt idx="18">
                  <c:v>5434.782608695652</c:v>
                </c:pt>
                <c:pt idx="19">
                  <c:v>5605.3811659192816</c:v>
                </c:pt>
                <c:pt idx="20">
                  <c:v>5341.8803418803418</c:v>
                </c:pt>
                <c:pt idx="21">
                  <c:v>5733.9449541284403</c:v>
                </c:pt>
                <c:pt idx="22">
                  <c:v>5482.4561403508778</c:v>
                </c:pt>
                <c:pt idx="23">
                  <c:v>5446.6230936819165</c:v>
                </c:pt>
                <c:pt idx="24">
                  <c:v>5434.782608695652</c:v>
                </c:pt>
                <c:pt idx="25">
                  <c:v>5470.4595185995622</c:v>
                </c:pt>
                <c:pt idx="26">
                  <c:v>5458.5152838427948</c:v>
                </c:pt>
                <c:pt idx="27">
                  <c:v>5274.2616033755276</c:v>
                </c:pt>
                <c:pt idx="28">
                  <c:v>5555.5555555555547</c:v>
                </c:pt>
                <c:pt idx="29">
                  <c:v>5555.5555555555547</c:v>
                </c:pt>
                <c:pt idx="30">
                  <c:v>5422.9934924078088</c:v>
                </c:pt>
                <c:pt idx="31">
                  <c:v>5518.7637969094922</c:v>
                </c:pt>
                <c:pt idx="32">
                  <c:v>5567.9287305122498</c:v>
                </c:pt>
                <c:pt idx="33">
                  <c:v>5617.9775280898875</c:v>
                </c:pt>
                <c:pt idx="34">
                  <c:v>5543.2372505543235</c:v>
                </c:pt>
                <c:pt idx="35">
                  <c:v>5656.1085972850678</c:v>
                </c:pt>
                <c:pt idx="36">
                  <c:v>5530.9734513274343</c:v>
                </c:pt>
                <c:pt idx="37">
                  <c:v>5567.9287305122498</c:v>
                </c:pt>
                <c:pt idx="38">
                  <c:v>5482.4561403508778</c:v>
                </c:pt>
                <c:pt idx="39">
                  <c:v>5592.8411633109617</c:v>
                </c:pt>
              </c:numCache>
            </c:numRef>
          </c:xVal>
          <c:yVal>
            <c:numRef>
              <c:f>Data!$I$3:$I$42</c:f>
              <c:numCache>
                <c:formatCode>General</c:formatCode>
                <c:ptCount val="40"/>
                <c:pt idx="0">
                  <c:v>0.76</c:v>
                </c:pt>
                <c:pt idx="1">
                  <c:v>0.72</c:v>
                </c:pt>
                <c:pt idx="2">
                  <c:v>0.72</c:v>
                </c:pt>
                <c:pt idx="3">
                  <c:v>0.71</c:v>
                </c:pt>
                <c:pt idx="4">
                  <c:v>0.59</c:v>
                </c:pt>
                <c:pt idx="5">
                  <c:v>0.6</c:v>
                </c:pt>
                <c:pt idx="6">
                  <c:v>0.67</c:v>
                </c:pt>
                <c:pt idx="7">
                  <c:v>0.54</c:v>
                </c:pt>
                <c:pt idx="8">
                  <c:v>0.57999999999999996</c:v>
                </c:pt>
                <c:pt idx="9">
                  <c:v>0.56000000000000005</c:v>
                </c:pt>
                <c:pt idx="10">
                  <c:v>0.7</c:v>
                </c:pt>
                <c:pt idx="11">
                  <c:v>0.69</c:v>
                </c:pt>
                <c:pt idx="12">
                  <c:v>0.61</c:v>
                </c:pt>
                <c:pt idx="13">
                  <c:v>0.56000000000000005</c:v>
                </c:pt>
                <c:pt idx="14">
                  <c:v>0.62</c:v>
                </c:pt>
                <c:pt idx="15">
                  <c:v>0.6</c:v>
                </c:pt>
                <c:pt idx="16">
                  <c:v>0.56999999999999995</c:v>
                </c:pt>
                <c:pt idx="17">
                  <c:v>0.53</c:v>
                </c:pt>
                <c:pt idx="18">
                  <c:v>0.49</c:v>
                </c:pt>
                <c:pt idx="19">
                  <c:v>0.64</c:v>
                </c:pt>
                <c:pt idx="20">
                  <c:v>0.52</c:v>
                </c:pt>
                <c:pt idx="21">
                  <c:v>0.61</c:v>
                </c:pt>
                <c:pt idx="22">
                  <c:v>0.69</c:v>
                </c:pt>
                <c:pt idx="23">
                  <c:v>0.66</c:v>
                </c:pt>
                <c:pt idx="24">
                  <c:v>0.7</c:v>
                </c:pt>
                <c:pt idx="25">
                  <c:v>0.55000000000000004</c:v>
                </c:pt>
                <c:pt idx="26">
                  <c:v>0.48</c:v>
                </c:pt>
                <c:pt idx="27">
                  <c:v>0.46</c:v>
                </c:pt>
                <c:pt idx="28">
                  <c:v>0.55000000000000004</c:v>
                </c:pt>
                <c:pt idx="29">
                  <c:v>0.47</c:v>
                </c:pt>
                <c:pt idx="30">
                  <c:v>0.44</c:v>
                </c:pt>
                <c:pt idx="31">
                  <c:v>0.62</c:v>
                </c:pt>
                <c:pt idx="32">
                  <c:v>0.52</c:v>
                </c:pt>
                <c:pt idx="33">
                  <c:v>0.44</c:v>
                </c:pt>
                <c:pt idx="34">
                  <c:v>0.44</c:v>
                </c:pt>
                <c:pt idx="35">
                  <c:v>0.51</c:v>
                </c:pt>
                <c:pt idx="36">
                  <c:v>0.6</c:v>
                </c:pt>
                <c:pt idx="37">
                  <c:v>0.71</c:v>
                </c:pt>
                <c:pt idx="38">
                  <c:v>0.72</c:v>
                </c:pt>
                <c:pt idx="39">
                  <c:v>0.59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56-4727-854A-475FA210FB72}"/>
            </c:ext>
          </c:extLst>
        </c:ser>
        <c:ser>
          <c:idx val="3"/>
          <c:order val="2"/>
          <c:tx>
            <c:v>Tennyson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Data!$X$3:$X$10</c:f>
              <c:numCache>
                <c:formatCode>General</c:formatCode>
                <c:ptCount val="8"/>
                <c:pt idx="0">
                  <c:v>2227.2727272727275</c:v>
                </c:pt>
                <c:pt idx="1">
                  <c:v>737.80487804878044</c:v>
                </c:pt>
                <c:pt idx="2">
                  <c:v>1287.6955952380952</c:v>
                </c:pt>
                <c:pt idx="3">
                  <c:v>700.29166666666686</c:v>
                </c:pt>
                <c:pt idx="4">
                  <c:v>5634.8687499999996</c:v>
                </c:pt>
                <c:pt idx="5">
                  <c:v>4128.9171122994649</c:v>
                </c:pt>
                <c:pt idx="6">
                  <c:v>3899.9874654377873</c:v>
                </c:pt>
                <c:pt idx="7">
                  <c:v>2824.867301587301</c:v>
                </c:pt>
              </c:numCache>
            </c:numRef>
          </c:xVal>
          <c:yVal>
            <c:numRef>
              <c:f>Data!$AB$3:$AB$11</c:f>
              <c:numCache>
                <c:formatCode>General</c:formatCode>
                <c:ptCount val="9"/>
                <c:pt idx="0">
                  <c:v>0.92</c:v>
                </c:pt>
                <c:pt idx="1">
                  <c:v>0.9</c:v>
                </c:pt>
                <c:pt idx="2">
                  <c:v>0.92</c:v>
                </c:pt>
                <c:pt idx="3">
                  <c:v>0.92</c:v>
                </c:pt>
                <c:pt idx="4">
                  <c:v>0.87</c:v>
                </c:pt>
                <c:pt idx="5">
                  <c:v>0.86</c:v>
                </c:pt>
                <c:pt idx="6">
                  <c:v>0.9</c:v>
                </c:pt>
                <c:pt idx="7">
                  <c:v>0.89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B56-4727-854A-475FA210FB72}"/>
            </c:ext>
          </c:extLst>
        </c:ser>
        <c:ser>
          <c:idx val="4"/>
          <c:order val="3"/>
          <c:tx>
            <c:v>Yamaki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Data!$AF$3:$AF$8</c:f>
              <c:numCache>
                <c:formatCode>0.00</c:formatCode>
                <c:ptCount val="6"/>
                <c:pt idx="0">
                  <c:v>20.861943319838058</c:v>
                </c:pt>
                <c:pt idx="1">
                  <c:v>52.17854251012146</c:v>
                </c:pt>
                <c:pt idx="2">
                  <c:v>105.30364372469634</c:v>
                </c:pt>
                <c:pt idx="3">
                  <c:v>209.29595141700406</c:v>
                </c:pt>
                <c:pt idx="4">
                  <c:v>525.23117408906876</c:v>
                </c:pt>
                <c:pt idx="5">
                  <c:v>1048.12995951417</c:v>
                </c:pt>
              </c:numCache>
            </c:numRef>
          </c:xVal>
          <c:yVal>
            <c:numRef>
              <c:f>Data!$AJ$3:$AJ$8</c:f>
              <c:numCache>
                <c:formatCode>General</c:formatCode>
                <c:ptCount val="6"/>
                <c:pt idx="0">
                  <c:v>0.85</c:v>
                </c:pt>
                <c:pt idx="1">
                  <c:v>0.89</c:v>
                </c:pt>
                <c:pt idx="2">
                  <c:v>0.8</c:v>
                </c:pt>
                <c:pt idx="3">
                  <c:v>0.76</c:v>
                </c:pt>
                <c:pt idx="4">
                  <c:v>0.71</c:v>
                </c:pt>
                <c:pt idx="5">
                  <c:v>0.83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B56-4727-854A-475FA210FB72}"/>
            </c:ext>
          </c:extLst>
        </c:ser>
        <c:ser>
          <c:idx val="5"/>
          <c:order val="4"/>
          <c:tx>
            <c:v>Fluegge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Data!$AO$3:$AO$18</c:f>
              <c:numCache>
                <c:formatCode>General</c:formatCode>
                <c:ptCount val="16"/>
                <c:pt idx="0">
                  <c:v>1123.5999999999999</c:v>
                </c:pt>
                <c:pt idx="1">
                  <c:v>1123.5999999999999</c:v>
                </c:pt>
                <c:pt idx="2">
                  <c:v>277.37777777777779</c:v>
                </c:pt>
                <c:pt idx="3">
                  <c:v>1559.6249138129167</c:v>
                </c:pt>
                <c:pt idx="4">
                  <c:v>1552.8586531831761</c:v>
                </c:pt>
                <c:pt idx="5">
                  <c:v>3467.6847866961934</c:v>
                </c:pt>
                <c:pt idx="6">
                  <c:v>3469.6079355602337</c:v>
                </c:pt>
                <c:pt idx="7">
                  <c:v>1458.3106969707392</c:v>
                </c:pt>
                <c:pt idx="8">
                  <c:v>1458.3106969707392</c:v>
                </c:pt>
                <c:pt idx="9">
                  <c:v>1458.3106969707392</c:v>
                </c:pt>
                <c:pt idx="10">
                  <c:v>1458.3106969707392</c:v>
                </c:pt>
                <c:pt idx="11">
                  <c:v>1451.9839768937179</c:v>
                </c:pt>
                <c:pt idx="12">
                  <c:v>1451.9839768937179</c:v>
                </c:pt>
                <c:pt idx="13">
                  <c:v>341.97985077192862</c:v>
                </c:pt>
                <c:pt idx="14">
                  <c:v>1458.3106969707392</c:v>
                </c:pt>
                <c:pt idx="15">
                  <c:v>1451.9839768937179</c:v>
                </c:pt>
              </c:numCache>
            </c:numRef>
          </c:xVal>
          <c:yVal>
            <c:numRef>
              <c:f>Data!$AT$3:$AT$18</c:f>
              <c:numCache>
                <c:formatCode>0.000</c:formatCode>
                <c:ptCount val="16"/>
                <c:pt idx="0">
                  <c:v>0.55632942022351128</c:v>
                </c:pt>
                <c:pt idx="1">
                  <c:v>0.49509819472721289</c:v>
                </c:pt>
                <c:pt idx="2">
                  <c:v>0.71203167934267009</c:v>
                </c:pt>
                <c:pt idx="3">
                  <c:v>0.56883384716334595</c:v>
                </c:pt>
                <c:pt idx="4">
                  <c:v>0.4480908135673527</c:v>
                </c:pt>
                <c:pt idx="5">
                  <c:v>0.47300976860648764</c:v>
                </c:pt>
                <c:pt idx="6">
                  <c:v>0.42662033691239226</c:v>
                </c:pt>
                <c:pt idx="7">
                  <c:v>0.58647482267740592</c:v>
                </c:pt>
                <c:pt idx="8">
                  <c:v>0.4562774120430218</c:v>
                </c:pt>
                <c:pt idx="9">
                  <c:v>0.47269870707798917</c:v>
                </c:pt>
                <c:pt idx="10">
                  <c:v>0.44923971417089292</c:v>
                </c:pt>
                <c:pt idx="11">
                  <c:v>0.47269870707798917</c:v>
                </c:pt>
                <c:pt idx="12">
                  <c:v>0.48912000211295653</c:v>
                </c:pt>
                <c:pt idx="13">
                  <c:v>0.57474532622385788</c:v>
                </c:pt>
                <c:pt idx="14">
                  <c:v>0.43281841913592556</c:v>
                </c:pt>
                <c:pt idx="15">
                  <c:v>0.47269870707798917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B56-4727-854A-475FA210FB72}"/>
            </c:ext>
          </c:extLst>
        </c:ser>
        <c:ser>
          <c:idx val="6"/>
          <c:order val="5"/>
          <c:tx>
            <c:v>Arbocz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Data!$AX$3:$AX$7</c:f>
              <c:numCache>
                <c:formatCode>0.00</c:formatCode>
                <c:ptCount val="5"/>
                <c:pt idx="0">
                  <c:v>3557.634399923244</c:v>
                </c:pt>
                <c:pt idx="1">
                  <c:v>3445.6915933739347</c:v>
                </c:pt>
                <c:pt idx="2">
                  <c:v>3521.5878839768852</c:v>
                </c:pt>
                <c:pt idx="3">
                  <c:v>3372.9976779019107</c:v>
                </c:pt>
                <c:pt idx="4">
                  <c:v>3543.7556853456949</c:v>
                </c:pt>
              </c:numCache>
            </c:numRef>
          </c:xVal>
          <c:yVal>
            <c:numRef>
              <c:f>Data!$BB$3:$BB$7</c:f>
              <c:numCache>
                <c:formatCode>General</c:formatCode>
                <c:ptCount val="5"/>
                <c:pt idx="0">
                  <c:v>0.55300000000000005</c:v>
                </c:pt>
                <c:pt idx="1">
                  <c:v>0.65800000000000003</c:v>
                </c:pt>
                <c:pt idx="2">
                  <c:v>0.73599999999999999</c:v>
                </c:pt>
                <c:pt idx="3">
                  <c:v>0.55400000000000005</c:v>
                </c:pt>
                <c:pt idx="4">
                  <c:v>0.67300000000000004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B56-4727-854A-475FA210FB72}"/>
            </c:ext>
          </c:extLst>
        </c:ser>
        <c:ser>
          <c:idx val="7"/>
          <c:order val="6"/>
          <c:tx>
            <c:v>Almroth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Data!$BG$3:$BG$5</c:f>
              <c:numCache>
                <c:formatCode>General</c:formatCode>
                <c:ptCount val="3"/>
                <c:pt idx="0">
                  <c:v>1648.3516483516482</c:v>
                </c:pt>
                <c:pt idx="1">
                  <c:v>1648.3516483516482</c:v>
                </c:pt>
                <c:pt idx="2">
                  <c:v>1648.3516483516482</c:v>
                </c:pt>
              </c:numCache>
            </c:numRef>
          </c:xVal>
          <c:yVal>
            <c:numRef>
              <c:f>Data!$BL$3:$BL$5</c:f>
              <c:numCache>
                <c:formatCode>0.000</c:formatCode>
                <c:ptCount val="3"/>
                <c:pt idx="0">
                  <c:v>0.6574311283557428</c:v>
                </c:pt>
                <c:pt idx="1">
                  <c:v>0.77013360750244164</c:v>
                </c:pt>
                <c:pt idx="2">
                  <c:v>0.55725114689201061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B56-4727-854A-475FA210FB72}"/>
            </c:ext>
          </c:extLst>
        </c:ser>
        <c:ser>
          <c:idx val="8"/>
          <c:order val="7"/>
          <c:tx>
            <c:v>Esslinger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Data!$BQ$3:$BQ$21</c:f>
              <c:numCache>
                <c:formatCode>0.00</c:formatCode>
                <c:ptCount val="19"/>
                <c:pt idx="0">
                  <c:v>4287.4015748031497</c:v>
                </c:pt>
                <c:pt idx="1">
                  <c:v>4287.4015748031497</c:v>
                </c:pt>
                <c:pt idx="2">
                  <c:v>526.31578947368428</c:v>
                </c:pt>
                <c:pt idx="3">
                  <c:v>24.606299212598429</c:v>
                </c:pt>
                <c:pt idx="4">
                  <c:v>98.425196850393718</c:v>
                </c:pt>
                <c:pt idx="5">
                  <c:v>221.45669291338581</c:v>
                </c:pt>
                <c:pt idx="6">
                  <c:v>221.45669291338581</c:v>
                </c:pt>
                <c:pt idx="7">
                  <c:v>393.70078740157487</c:v>
                </c:pt>
                <c:pt idx="8">
                  <c:v>885.82677165354323</c:v>
                </c:pt>
                <c:pt idx="9">
                  <c:v>885.82677165354323</c:v>
                </c:pt>
                <c:pt idx="10">
                  <c:v>1574.8031496062995</c:v>
                </c:pt>
                <c:pt idx="11">
                  <c:v>3543.3070866141729</c:v>
                </c:pt>
                <c:pt idx="12">
                  <c:v>3543.3070866141729</c:v>
                </c:pt>
                <c:pt idx="13">
                  <c:v>4822.8346456692907</c:v>
                </c:pt>
                <c:pt idx="14">
                  <c:v>4822.8346456692907</c:v>
                </c:pt>
                <c:pt idx="15">
                  <c:v>4822.8346456692907</c:v>
                </c:pt>
                <c:pt idx="16">
                  <c:v>6299.2125984251979</c:v>
                </c:pt>
                <c:pt idx="17">
                  <c:v>6299.2125984251979</c:v>
                </c:pt>
                <c:pt idx="18">
                  <c:v>6299.2125984251979</c:v>
                </c:pt>
              </c:numCache>
            </c:numRef>
          </c:xVal>
          <c:yVal>
            <c:numRef>
              <c:f>Data!$BV$3:$BV$21</c:f>
              <c:numCache>
                <c:formatCode>0.000</c:formatCode>
                <c:ptCount val="19"/>
                <c:pt idx="0">
                  <c:v>0.55402219251170359</c:v>
                </c:pt>
                <c:pt idx="1">
                  <c:v>0.47091886363494811</c:v>
                </c:pt>
                <c:pt idx="2">
                  <c:v>0.50991128317517476</c:v>
                </c:pt>
                <c:pt idx="3">
                  <c:v>0.96267962554739539</c:v>
                </c:pt>
                <c:pt idx="4">
                  <c:v>0.74771233052224872</c:v>
                </c:pt>
                <c:pt idx="5">
                  <c:v>0.75705873465377682</c:v>
                </c:pt>
                <c:pt idx="6">
                  <c:v>0.70098030986460813</c:v>
                </c:pt>
                <c:pt idx="7">
                  <c:v>0.71032671399613623</c:v>
                </c:pt>
                <c:pt idx="8">
                  <c:v>0.70098030986460813</c:v>
                </c:pt>
                <c:pt idx="9">
                  <c:v>0.59816986441779896</c:v>
                </c:pt>
                <c:pt idx="10">
                  <c:v>0.73836592639072063</c:v>
                </c:pt>
                <c:pt idx="11">
                  <c:v>0.81313715944294551</c:v>
                </c:pt>
                <c:pt idx="12">
                  <c:v>0.63555548094391145</c:v>
                </c:pt>
                <c:pt idx="13">
                  <c:v>0.76640513878530492</c:v>
                </c:pt>
                <c:pt idx="14">
                  <c:v>0.60751626854932705</c:v>
                </c:pt>
                <c:pt idx="15">
                  <c:v>0.54209143962863038</c:v>
                </c:pt>
                <c:pt idx="16">
                  <c:v>0.76640513878530492</c:v>
                </c:pt>
                <c:pt idx="17">
                  <c:v>0.71967311812766444</c:v>
                </c:pt>
                <c:pt idx="18">
                  <c:v>0.69163390573308003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CB56-4727-854A-475FA210FB72}"/>
            </c:ext>
          </c:extLst>
        </c:ser>
        <c:ser>
          <c:idx val="9"/>
          <c:order val="8"/>
          <c:tx>
            <c:v>Hutchinson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Data!$CA$3:$CA$9</c:f>
              <c:numCache>
                <c:formatCode>General</c:formatCode>
                <c:ptCount val="7"/>
                <c:pt idx="0">
                  <c:v>1462.9074378566593</c:v>
                </c:pt>
                <c:pt idx="1">
                  <c:v>1633.1929597235721</c:v>
                </c:pt>
                <c:pt idx="2">
                  <c:v>1591.1003576688408</c:v>
                </c:pt>
                <c:pt idx="3">
                  <c:v>1686.7402698784433</c:v>
                </c:pt>
                <c:pt idx="4">
                  <c:v>1491.1761806171746</c:v>
                </c:pt>
                <c:pt idx="5">
                  <c:v>1378.006559766764</c:v>
                </c:pt>
                <c:pt idx="6">
                  <c:v>1724.4327898757269</c:v>
                </c:pt>
              </c:numCache>
            </c:numRef>
          </c:xVal>
          <c:yVal>
            <c:numRef>
              <c:f>Data!$CE$3:$CE$9</c:f>
              <c:numCache>
                <c:formatCode>General</c:formatCode>
                <c:ptCount val="7"/>
                <c:pt idx="0">
                  <c:v>0.47299999999999998</c:v>
                </c:pt>
                <c:pt idx="1">
                  <c:v>0.85699999999999998</c:v>
                </c:pt>
                <c:pt idx="2">
                  <c:v>0.629</c:v>
                </c:pt>
                <c:pt idx="3">
                  <c:v>0.44900000000000001</c:v>
                </c:pt>
                <c:pt idx="4">
                  <c:v>0.71399999999999997</c:v>
                </c:pt>
                <c:pt idx="5">
                  <c:v>0.34499999999999997</c:v>
                </c:pt>
                <c:pt idx="6">
                  <c:v>0.91900000000000004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104-4E15-80EE-40559F300929}"/>
            </c:ext>
          </c:extLst>
        </c:ser>
        <c:ser>
          <c:idx val="10"/>
          <c:order val="9"/>
          <c:tx>
            <c:v>Muggeridge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Data!$CJ$3:$CJ$13</c:f>
              <c:numCache>
                <c:formatCode>General</c:formatCode>
                <c:ptCount val="11"/>
                <c:pt idx="0">
                  <c:v>1437.5561545372868</c:v>
                </c:pt>
                <c:pt idx="1">
                  <c:v>1627.0984994800181</c:v>
                </c:pt>
                <c:pt idx="2">
                  <c:v>1076.2578616352205</c:v>
                </c:pt>
                <c:pt idx="3">
                  <c:v>853.89053485108388</c:v>
                </c:pt>
                <c:pt idx="4">
                  <c:v>1724.4327898757269</c:v>
                </c:pt>
                <c:pt idx="5">
                  <c:v>1773.9854562514663</c:v>
                </c:pt>
                <c:pt idx="6">
                  <c:v>2204.8104956268221</c:v>
                </c:pt>
                <c:pt idx="7">
                  <c:v>1484.0070643642073</c:v>
                </c:pt>
                <c:pt idx="8">
                  <c:v>1307.6699874262504</c:v>
                </c:pt>
                <c:pt idx="9">
                  <c:v>1291.4552848937149</c:v>
                </c:pt>
                <c:pt idx="10">
                  <c:v>1641.8801563178463</c:v>
                </c:pt>
              </c:numCache>
            </c:numRef>
          </c:xVal>
          <c:yVal>
            <c:numRef>
              <c:f>Data!$CN$3:$CN$13</c:f>
              <c:numCache>
                <c:formatCode>General</c:formatCode>
                <c:ptCount val="11"/>
                <c:pt idx="0">
                  <c:v>0.92400000000000004</c:v>
                </c:pt>
                <c:pt idx="1">
                  <c:v>0.56899999999999995</c:v>
                </c:pt>
                <c:pt idx="2">
                  <c:v>0.60599999999999998</c:v>
                </c:pt>
                <c:pt idx="3">
                  <c:v>0.66700000000000004</c:v>
                </c:pt>
                <c:pt idx="4">
                  <c:v>0.91900000000000004</c:v>
                </c:pt>
                <c:pt idx="5">
                  <c:v>0.63200000000000001</c:v>
                </c:pt>
                <c:pt idx="6">
                  <c:v>0.57599999999999996</c:v>
                </c:pt>
                <c:pt idx="7" formatCode="0.000">
                  <c:v>0.76400000000000001</c:v>
                </c:pt>
                <c:pt idx="8" formatCode="0.000">
                  <c:v>0.79700000000000004</c:v>
                </c:pt>
                <c:pt idx="9" formatCode="0.000">
                  <c:v>0.78600000000000003</c:v>
                </c:pt>
                <c:pt idx="10" formatCode="0.000">
                  <c:v>0.82399999999999995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04-4E15-80EE-40559F300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753920"/>
        <c:axId val="222707032"/>
      </c:scatterChart>
      <c:valAx>
        <c:axId val="222753920"/>
        <c:scaling>
          <c:orientation val="minMax"/>
          <c:max val="65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Z/(1-v^2)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707032"/>
        <c:crosses val="autoZero"/>
        <c:crossBetween val="midCat"/>
      </c:valAx>
      <c:valAx>
        <c:axId val="2227070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KDF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7539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669523175814227"/>
          <c:y val="0.67764295207080683"/>
          <c:w val="0.39027897690162355"/>
          <c:h val="0.146838890773332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154918</xdr:colOff>
      <xdr:row>10</xdr:row>
      <xdr:rowOff>169769</xdr:rowOff>
    </xdr:from>
    <xdr:to>
      <xdr:col>35</xdr:col>
      <xdr:colOff>382400</xdr:colOff>
      <xdr:row>46</xdr:row>
      <xdr:rowOff>36418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F5DC9173-7AE7-46F9-9BF8-D8FD5C97B4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301"/>
  <sheetViews>
    <sheetView tabSelected="1" zoomScale="55" zoomScaleNormal="55" workbookViewId="0">
      <selection activeCell="R43" sqref="R43"/>
    </sheetView>
  </sheetViews>
  <sheetFormatPr defaultRowHeight="15" x14ac:dyDescent="0.25"/>
  <cols>
    <col min="3" max="3" width="10.28515625" bestFit="1" customWidth="1"/>
    <col min="9" max="9" width="9.140625" style="2"/>
    <col min="12" max="12" width="10.28515625" bestFit="1" customWidth="1"/>
    <col min="20" max="20" width="9.140625" style="2"/>
    <col min="28" max="28" width="9.140625" style="2"/>
    <col min="36" max="36" width="9.140625" style="2"/>
    <col min="40" max="40" width="11.28515625" bestFit="1" customWidth="1"/>
    <col min="45" max="45" width="13.42578125" bestFit="1" customWidth="1"/>
    <col min="46" max="46" width="9.140625" style="2"/>
    <col min="54" max="54" width="9.140625" style="2"/>
    <col min="64" max="64" width="10.28515625" style="2" customWidth="1"/>
    <col min="74" max="74" width="9.140625" style="2"/>
    <col min="75" max="82" width="9.140625" style="7"/>
    <col min="83" max="83" width="9.140625" style="2"/>
    <col min="84" max="91" width="9.140625" style="7"/>
    <col min="92" max="92" width="9.140625" style="2"/>
  </cols>
  <sheetData>
    <row r="1" spans="1:94" x14ac:dyDescent="0.25">
      <c r="B1" s="13" t="s">
        <v>6</v>
      </c>
      <c r="C1" s="13"/>
      <c r="D1" s="13"/>
      <c r="E1" s="13"/>
      <c r="F1" s="13"/>
      <c r="G1" s="13"/>
      <c r="H1" s="13"/>
      <c r="I1" s="13"/>
      <c r="J1" s="13" t="s">
        <v>11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 t="s">
        <v>12</v>
      </c>
      <c r="V1" s="13"/>
      <c r="W1" s="13"/>
      <c r="X1" s="13"/>
      <c r="Y1" s="13"/>
      <c r="Z1" s="13"/>
      <c r="AA1" s="13"/>
      <c r="AB1" s="13"/>
      <c r="AC1" s="13" t="s">
        <v>14</v>
      </c>
      <c r="AD1" s="13"/>
      <c r="AE1" s="13"/>
      <c r="AF1" s="13"/>
      <c r="AG1" s="13"/>
      <c r="AH1" s="13"/>
      <c r="AI1" s="13"/>
      <c r="AJ1" s="13"/>
      <c r="AK1" s="13" t="s">
        <v>15</v>
      </c>
      <c r="AL1" s="13"/>
      <c r="AM1" s="13"/>
      <c r="AN1" s="13"/>
      <c r="AO1" s="13"/>
      <c r="AP1" s="13"/>
      <c r="AQ1" s="13"/>
      <c r="AR1" s="13"/>
      <c r="AS1" s="13"/>
      <c r="AT1" s="13"/>
      <c r="AU1" s="13" t="s">
        <v>24</v>
      </c>
      <c r="AV1" s="13"/>
      <c r="AW1" s="13"/>
      <c r="AX1" s="13"/>
      <c r="AY1" s="13"/>
      <c r="AZ1" s="13"/>
      <c r="BA1" s="13"/>
      <c r="BB1" s="13"/>
      <c r="BC1" s="13" t="s">
        <v>25</v>
      </c>
      <c r="BD1" s="13"/>
      <c r="BE1" s="13"/>
      <c r="BF1" s="13"/>
      <c r="BG1" s="13"/>
      <c r="BH1" s="13"/>
      <c r="BI1" s="13"/>
      <c r="BJ1" s="13"/>
      <c r="BK1" s="13"/>
      <c r="BL1" s="13"/>
      <c r="BM1" s="13" t="s">
        <v>27</v>
      </c>
      <c r="BN1" s="13"/>
      <c r="BO1" s="13"/>
      <c r="BP1" s="13"/>
      <c r="BQ1" s="13"/>
      <c r="BR1" s="13"/>
      <c r="BS1" s="13"/>
      <c r="BT1" s="13"/>
      <c r="BU1" s="13"/>
      <c r="BV1" s="13"/>
      <c r="BW1" s="13" t="s">
        <v>30</v>
      </c>
      <c r="BX1" s="13"/>
      <c r="BY1" s="13"/>
      <c r="BZ1" s="13"/>
      <c r="CA1" s="13"/>
      <c r="CB1" s="13"/>
      <c r="CC1" s="13"/>
      <c r="CD1" s="13"/>
      <c r="CE1" s="14"/>
      <c r="CF1" s="13" t="s">
        <v>31</v>
      </c>
      <c r="CG1" s="13"/>
      <c r="CH1" s="13"/>
      <c r="CI1" s="13"/>
      <c r="CJ1" s="13"/>
      <c r="CK1" s="13"/>
      <c r="CL1" s="13"/>
      <c r="CM1" s="13"/>
      <c r="CN1" s="14"/>
    </row>
    <row r="2" spans="1:94" x14ac:dyDescent="0.25">
      <c r="A2" t="s">
        <v>10</v>
      </c>
      <c r="B2" t="s">
        <v>7</v>
      </c>
      <c r="C2" t="s">
        <v>8</v>
      </c>
      <c r="D2" t="s">
        <v>9</v>
      </c>
      <c r="E2" t="s">
        <v>32</v>
      </c>
      <c r="F2" t="s">
        <v>2</v>
      </c>
      <c r="G2" t="s">
        <v>0</v>
      </c>
      <c r="H2" t="s">
        <v>3</v>
      </c>
      <c r="I2" s="2" t="s">
        <v>1</v>
      </c>
      <c r="J2" t="s">
        <v>10</v>
      </c>
      <c r="K2" t="s">
        <v>7</v>
      </c>
      <c r="L2" t="s">
        <v>8</v>
      </c>
      <c r="M2" t="s">
        <v>9</v>
      </c>
      <c r="N2" t="s">
        <v>5</v>
      </c>
      <c r="O2" t="s">
        <v>32</v>
      </c>
      <c r="P2" t="s">
        <v>2</v>
      </c>
      <c r="Q2" t="s">
        <v>0</v>
      </c>
      <c r="R2" t="s">
        <v>3</v>
      </c>
      <c r="S2" t="s">
        <v>4</v>
      </c>
      <c r="T2" s="2" t="s">
        <v>1</v>
      </c>
      <c r="U2" t="s">
        <v>7</v>
      </c>
      <c r="V2" t="s">
        <v>13</v>
      </c>
      <c r="W2" t="s">
        <v>9</v>
      </c>
      <c r="X2" t="s">
        <v>32</v>
      </c>
      <c r="Y2" t="s">
        <v>2</v>
      </c>
      <c r="Z2" t="s">
        <v>0</v>
      </c>
      <c r="AA2" t="s">
        <v>3</v>
      </c>
      <c r="AB2" s="2" t="s">
        <v>1</v>
      </c>
      <c r="AC2" t="s">
        <v>16</v>
      </c>
      <c r="AD2" t="s">
        <v>17</v>
      </c>
      <c r="AE2" t="s">
        <v>18</v>
      </c>
      <c r="AF2" t="s">
        <v>32</v>
      </c>
      <c r="AG2" t="s">
        <v>2</v>
      </c>
      <c r="AH2" t="s">
        <v>0</v>
      </c>
      <c r="AI2" t="s">
        <v>3</v>
      </c>
      <c r="AJ2" s="2" t="s">
        <v>1</v>
      </c>
      <c r="AK2" t="s">
        <v>19</v>
      </c>
      <c r="AL2" t="s">
        <v>20</v>
      </c>
      <c r="AM2" t="s">
        <v>21</v>
      </c>
      <c r="AN2" t="s">
        <v>22</v>
      </c>
      <c r="AO2" t="s">
        <v>32</v>
      </c>
      <c r="AP2" t="s">
        <v>2</v>
      </c>
      <c r="AQ2" t="s">
        <v>0</v>
      </c>
      <c r="AR2" t="s">
        <v>3</v>
      </c>
      <c r="AS2" t="s">
        <v>23</v>
      </c>
      <c r="AT2" s="2" t="s">
        <v>1</v>
      </c>
      <c r="AU2" t="s">
        <v>7</v>
      </c>
      <c r="AV2" t="s">
        <v>13</v>
      </c>
      <c r="AW2" t="s">
        <v>9</v>
      </c>
      <c r="AX2" t="s">
        <v>32</v>
      </c>
      <c r="AY2" t="s">
        <v>2</v>
      </c>
      <c r="AZ2" t="s">
        <v>0</v>
      </c>
      <c r="BA2" t="s">
        <v>3</v>
      </c>
      <c r="BB2" s="2" t="s">
        <v>1</v>
      </c>
      <c r="BC2" t="s">
        <v>7</v>
      </c>
      <c r="BD2" t="s">
        <v>13</v>
      </c>
      <c r="BE2" t="s">
        <v>9</v>
      </c>
      <c r="BF2" t="s">
        <v>26</v>
      </c>
      <c r="BG2" t="s">
        <v>32</v>
      </c>
      <c r="BH2" t="s">
        <v>2</v>
      </c>
      <c r="BI2" t="s">
        <v>0</v>
      </c>
      <c r="BJ2" t="s">
        <v>3</v>
      </c>
      <c r="BK2" t="s">
        <v>4</v>
      </c>
      <c r="BL2" s="2" t="s">
        <v>1</v>
      </c>
      <c r="BM2" t="s">
        <v>16</v>
      </c>
      <c r="BN2" t="s">
        <v>17</v>
      </c>
      <c r="BO2" t="s">
        <v>18</v>
      </c>
      <c r="BP2" t="s">
        <v>28</v>
      </c>
      <c r="BQ2" t="s">
        <v>32</v>
      </c>
      <c r="BR2" t="s">
        <v>2</v>
      </c>
      <c r="BS2" t="s">
        <v>0</v>
      </c>
      <c r="BT2" t="s">
        <v>3</v>
      </c>
      <c r="BU2" t="s">
        <v>4</v>
      </c>
      <c r="BV2" s="2" t="s">
        <v>1</v>
      </c>
      <c r="BW2" s="6" t="s">
        <v>7</v>
      </c>
      <c r="BX2" s="6" t="s">
        <v>13</v>
      </c>
      <c r="BY2" s="6" t="s">
        <v>9</v>
      </c>
      <c r="BZ2" s="6" t="s">
        <v>28</v>
      </c>
      <c r="CA2" t="s">
        <v>32</v>
      </c>
      <c r="CB2" s="6" t="s">
        <v>2</v>
      </c>
      <c r="CC2" s="6" t="s">
        <v>0</v>
      </c>
      <c r="CD2" s="6" t="s">
        <v>3</v>
      </c>
      <c r="CE2" s="2" t="s">
        <v>1</v>
      </c>
      <c r="CF2" s="6" t="s">
        <v>7</v>
      </c>
      <c r="CG2" s="6" t="s">
        <v>13</v>
      </c>
      <c r="CH2" s="6" t="s">
        <v>9</v>
      </c>
      <c r="CI2" s="6" t="s">
        <v>28</v>
      </c>
      <c r="CJ2" t="s">
        <v>32</v>
      </c>
      <c r="CK2" s="6" t="s">
        <v>2</v>
      </c>
      <c r="CL2" s="6" t="s">
        <v>0</v>
      </c>
      <c r="CM2" s="6" t="s">
        <v>3</v>
      </c>
      <c r="CN2" s="2" t="s">
        <v>1</v>
      </c>
      <c r="CO2" t="s">
        <v>32</v>
      </c>
      <c r="CP2" t="s">
        <v>29</v>
      </c>
    </row>
    <row r="3" spans="1:94" x14ac:dyDescent="0.25">
      <c r="A3">
        <v>8</v>
      </c>
      <c r="B3">
        <f>A3/2</f>
        <v>4</v>
      </c>
      <c r="C3">
        <v>4.62</v>
      </c>
      <c r="D3">
        <v>10</v>
      </c>
      <c r="E3">
        <f>D3^2/B3/(C3*0.001)</f>
        <v>5411.2554112554117</v>
      </c>
      <c r="F3">
        <f>B3^0.16*(C3*0.001)^0.16*D3^-0.32</f>
        <v>0.25273903020070404</v>
      </c>
      <c r="G3">
        <f>B3/(C3*0.001)</f>
        <v>865.80086580086584</v>
      </c>
      <c r="H3">
        <f>D3/(C3*0.001)</f>
        <v>2164.5021645021643</v>
      </c>
      <c r="I3" s="2">
        <v>0.76</v>
      </c>
      <c r="J3">
        <v>5.67</v>
      </c>
      <c r="K3">
        <f>J3/2</f>
        <v>2.835</v>
      </c>
      <c r="L3">
        <v>2.88</v>
      </c>
      <c r="M3">
        <v>6</v>
      </c>
      <c r="N3">
        <v>31.3</v>
      </c>
      <c r="O3">
        <f>M3^2/K3/(L3*0.001)</f>
        <v>4409.171075837743</v>
      </c>
      <c r="P3">
        <f>K3^0.16*(L3*0.001)^0.16*M3^-0.32</f>
        <v>0.26115773180547647</v>
      </c>
      <c r="Q3">
        <f>K3/(L3*0.001)</f>
        <v>984.37500000000011</v>
      </c>
      <c r="R3">
        <f>M3/(L3*0.001)</f>
        <v>2083.3333333333335</v>
      </c>
      <c r="S3">
        <v>238</v>
      </c>
      <c r="T3" s="2">
        <f>S3/(2*3.141529*L3^2*N3/SQRT(3*(1-0.3^2)))</f>
        <v>0.24107817699807901</v>
      </c>
      <c r="U3">
        <v>4</v>
      </c>
      <c r="V3">
        <v>2.1999999999999999E-2</v>
      </c>
      <c r="W3">
        <f>3.5*U3</f>
        <v>14</v>
      </c>
      <c r="X3">
        <f>W3^2/U3/V3</f>
        <v>2227.2727272727275</v>
      </c>
      <c r="Y3">
        <f>U3^0.16*V3^0.16*W3^-0.32</f>
        <v>0.29131057881544842</v>
      </c>
      <c r="Z3">
        <f>U3/(V3)</f>
        <v>181.81818181818184</v>
      </c>
      <c r="AA3">
        <f>W3/(V3)</f>
        <v>636.36363636363637</v>
      </c>
      <c r="AB3" s="2">
        <v>0.92</v>
      </c>
      <c r="AC3">
        <v>0.1</v>
      </c>
      <c r="AD3" s="1">
        <v>2.4699999999999999E-4</v>
      </c>
      <c r="AE3">
        <v>2.2700000000000001E-2</v>
      </c>
      <c r="AF3" s="3">
        <f>AE3^2/AC3/AD3</f>
        <v>20.861943319838058</v>
      </c>
      <c r="AG3" s="1">
        <f>AC3^0.16*AD3^0.16*AE3^-0.32</f>
        <v>0.61503982519688549</v>
      </c>
      <c r="AH3" s="3">
        <f>AC3/(AD3)</f>
        <v>404.85829959514177</v>
      </c>
      <c r="AI3" s="3">
        <f>AE3/(AD3)</f>
        <v>91.902834008097173</v>
      </c>
      <c r="AJ3" s="2">
        <v>0.85</v>
      </c>
      <c r="AK3">
        <v>4.5</v>
      </c>
      <c r="AL3">
        <v>0.05</v>
      </c>
      <c r="AM3">
        <v>15.9</v>
      </c>
      <c r="AN3">
        <v>17</v>
      </c>
      <c r="AO3">
        <f>AM3^2/AK3/(AL3)</f>
        <v>1123.5999999999999</v>
      </c>
      <c r="AP3" s="1">
        <f>AK3^0.16*AL3^0.16*AM3^-0.32</f>
        <v>0.32501404076335344</v>
      </c>
      <c r="AQ3">
        <f>AK3/(AL3)</f>
        <v>90</v>
      </c>
      <c r="AR3">
        <f>AM3/(AL3)</f>
        <v>318</v>
      </c>
      <c r="AS3" s="1">
        <v>3.1800000000000001E-3</v>
      </c>
      <c r="AT3" s="4">
        <f>AS3/(AN3*AL3^2/AK3/SQRT(3*(1-0.3^2)))</f>
        <v>0.55632942022351128</v>
      </c>
      <c r="AU3">
        <v>4.0030000000000001</v>
      </c>
      <c r="AV3" s="1">
        <v>4.4939999999999997E-3</v>
      </c>
      <c r="AW3">
        <v>8</v>
      </c>
      <c r="AX3" s="3">
        <f>AW3^2/AU3/AV3</f>
        <v>3557.634399923244</v>
      </c>
      <c r="AY3" s="1">
        <f>AU3^0.16*AV3^0.16*AW3^-0.32</f>
        <v>0.27028017377043179</v>
      </c>
      <c r="AZ3" s="3">
        <f>AU3/(AV3)</f>
        <v>890.74321317311978</v>
      </c>
      <c r="BA3" s="3">
        <f>AW3/(AV3)</f>
        <v>1780.1513128615934</v>
      </c>
      <c r="BB3" s="2">
        <v>0.55300000000000005</v>
      </c>
      <c r="BC3">
        <f>15.96/2</f>
        <v>7.98</v>
      </c>
      <c r="BD3">
        <v>0.02</v>
      </c>
      <c r="BE3">
        <f>SQRT(1500*BC3*BD3/SQRT(1-0.3^2))</f>
        <v>15.841697822873256</v>
      </c>
      <c r="BF3" s="1">
        <v>10500000</v>
      </c>
      <c r="BG3">
        <f>1500/(1-0.3^2)</f>
        <v>1648.3516483516482</v>
      </c>
      <c r="BH3" s="1">
        <f>BC3^0.16*BD3^0.16*BE3^-0.32</f>
        <v>0.30799857695594329</v>
      </c>
      <c r="BI3" s="3">
        <f>BC3/(BD3)</f>
        <v>399</v>
      </c>
      <c r="BJ3" s="3">
        <f>BE3/(BD3)</f>
        <v>792.08489114366273</v>
      </c>
      <c r="BK3" s="5">
        <v>10500</v>
      </c>
      <c r="BL3" s="4">
        <f>BK3/(BF3*2*3.141529*BD3^2/SQRT(3*(1-0.3^2)))</f>
        <v>0.6574311283557428</v>
      </c>
      <c r="BM3">
        <v>0.1</v>
      </c>
      <c r="BN3" s="1">
        <v>2.5399999999999999E-4</v>
      </c>
      <c r="BO3">
        <v>0.33</v>
      </c>
      <c r="BP3" s="1">
        <v>7215000000</v>
      </c>
      <c r="BQ3" s="3">
        <f>BO3^2/BM3/BN3</f>
        <v>4287.4015748031497</v>
      </c>
      <c r="BR3" s="1">
        <f>BM3^0.16*BN3^0.16*BO3^-0.32</f>
        <v>0.26233058872438192</v>
      </c>
      <c r="BS3" s="3">
        <f>BM3/(BN3)</f>
        <v>393.70078740157481</v>
      </c>
      <c r="BT3" s="3">
        <f>BO3/(BN3)</f>
        <v>1299.212598425197</v>
      </c>
      <c r="BU3" s="5">
        <f>100*9.80665</f>
        <v>980.66499999999996</v>
      </c>
      <c r="BV3" s="4">
        <f>BU3/(BP3*2*3.141529*BN3^2/SQRT(3*(1-0.3^2)))</f>
        <v>0.55402219251170359</v>
      </c>
      <c r="BW3">
        <v>3.92</v>
      </c>
      <c r="BX3">
        <v>2.1100000000000001E-2</v>
      </c>
      <c r="BY3">
        <v>11</v>
      </c>
      <c r="BZ3" s="1">
        <v>394000</v>
      </c>
      <c r="CA3">
        <f>BY3^2/BW3/(BX3)</f>
        <v>1462.9074378566593</v>
      </c>
      <c r="CB3">
        <f>BW3^0.16*(BX3)^0.16*BY3^-0.32</f>
        <v>0.31157693751103904</v>
      </c>
      <c r="CC3">
        <f>BW3/(BX3)</f>
        <v>185.781990521327</v>
      </c>
      <c r="CD3">
        <f t="shared" ref="CD3:CD9" si="0">BY3/(BX3)</f>
        <v>521.32701421800948</v>
      </c>
      <c r="CE3" s="2">
        <v>0.47299999999999998</v>
      </c>
      <c r="CF3" s="10">
        <v>2.65</v>
      </c>
      <c r="CG3" s="10">
        <v>1.6799999999999999E-2</v>
      </c>
      <c r="CH3" s="11">
        <v>8</v>
      </c>
      <c r="CI3" s="9">
        <v>404000</v>
      </c>
      <c r="CJ3">
        <f>CH3^2/CF3/(CG3)</f>
        <v>1437.5561545372868</v>
      </c>
      <c r="CK3">
        <f>CF3^0.16*(CG3)^0.16*CH3^-0.32</f>
        <v>0.31244964032574291</v>
      </c>
      <c r="CL3">
        <f>CF3/(CG3)</f>
        <v>157.73809523809524</v>
      </c>
      <c r="CM3">
        <f>CH3/(CG3)</f>
        <v>476.1904761904762</v>
      </c>
      <c r="CN3" s="2">
        <v>0.92400000000000004</v>
      </c>
      <c r="CO3">
        <v>11.55</v>
      </c>
      <c r="CP3">
        <f>1.48*CO3^-0.16</f>
        <v>1.0005725817235436</v>
      </c>
    </row>
    <row r="4" spans="1:94" x14ac:dyDescent="0.25">
      <c r="A4">
        <v>8</v>
      </c>
      <c r="B4">
        <f t="shared" ref="B4:B42" si="1">A4/2</f>
        <v>4</v>
      </c>
      <c r="C4">
        <v>4.45</v>
      </c>
      <c r="D4">
        <v>10</v>
      </c>
      <c r="E4">
        <f t="shared" ref="E4:E42" si="2">D4^2/B4/(C4*0.001)</f>
        <v>5617.9775280898875</v>
      </c>
      <c r="F4">
        <f t="shared" ref="F4:F41" si="3">B4^0.16*(C4*0.001)^0.16*D4^-0.32</f>
        <v>0.25122751372459595</v>
      </c>
      <c r="G4">
        <f t="shared" ref="G4:G42" si="4">B4/(C4*0.001)</f>
        <v>898.87640449438209</v>
      </c>
      <c r="H4">
        <f t="shared" ref="H4:H42" si="5">D4/(C4*0.001)</f>
        <v>2247.1910112359551</v>
      </c>
      <c r="I4" s="2">
        <v>0.72</v>
      </c>
      <c r="J4">
        <v>5.67</v>
      </c>
      <c r="K4">
        <f t="shared" ref="K4:K42" si="6">J4/2</f>
        <v>2.835</v>
      </c>
      <c r="L4">
        <v>2.78</v>
      </c>
      <c r="M4">
        <v>6</v>
      </c>
      <c r="N4">
        <v>31.3</v>
      </c>
      <c r="O4">
        <f t="shared" ref="O4:O42" si="7">M4^2/K4/(L4*0.001)</f>
        <v>4567.7743519470141</v>
      </c>
      <c r="P4">
        <f t="shared" ref="P4:P41" si="8">K4^0.16*(L4*0.001)^0.16*M4^-0.32</f>
        <v>0.25968523489173972</v>
      </c>
      <c r="Q4">
        <f t="shared" ref="Q4:Q41" si="9">K4/(L4*0.001)</f>
        <v>1019.7841726618706</v>
      </c>
      <c r="R4">
        <f t="shared" ref="R4:R42" si="10">M4/(L4*0.001)</f>
        <v>2158.2733812949641</v>
      </c>
      <c r="S4">
        <v>245</v>
      </c>
      <c r="T4" s="2">
        <f t="shared" ref="T4:T42" si="11">S4/(2*3.141529*L4^2*N4/SQRT(3*(1-0.3^2)))</f>
        <v>0.26634368842516043</v>
      </c>
      <c r="U4">
        <v>4</v>
      </c>
      <c r="V4">
        <v>4.1000000000000002E-2</v>
      </c>
      <c r="W4">
        <f>2.75*U4</f>
        <v>11</v>
      </c>
      <c r="X4">
        <f t="shared" ref="X4:X10" si="12">W4^2/U4/V4</f>
        <v>737.80487804878044</v>
      </c>
      <c r="Y4">
        <f t="shared" ref="Y4:Y9" si="13">U4^0.16*V4^0.16*W4^-0.32</f>
        <v>0.34763969196750177</v>
      </c>
      <c r="Z4">
        <f t="shared" ref="Z4:Z10" si="14">U4/(V4)</f>
        <v>97.560975609756099</v>
      </c>
      <c r="AA4">
        <f t="shared" ref="AA4:AA10" si="15">W4/(V4)</f>
        <v>268.29268292682923</v>
      </c>
      <c r="AB4" s="2">
        <v>0.9</v>
      </c>
      <c r="AC4">
        <v>0.1</v>
      </c>
      <c r="AD4" s="1">
        <v>2.4699999999999999E-4</v>
      </c>
      <c r="AE4">
        <v>3.5900000000000001E-2</v>
      </c>
      <c r="AF4" s="3">
        <f t="shared" ref="AF4:AF8" si="16">AE4^2/AC4/AD4</f>
        <v>52.17854251012146</v>
      </c>
      <c r="AG4" s="1">
        <f t="shared" ref="AG4:AG7" si="17">AC4^0.16*AD4^0.16*AE4^-0.32</f>
        <v>0.53113055823650601</v>
      </c>
      <c r="AH4" s="3">
        <f t="shared" ref="AH4:AH8" si="18">AC4/(AD4)</f>
        <v>404.85829959514177</v>
      </c>
      <c r="AI4" s="3">
        <f t="shared" ref="AI4:AI8" si="19">AE4/(AD4)</f>
        <v>145.34412955465589</v>
      </c>
      <c r="AJ4" s="2">
        <v>0.89</v>
      </c>
      <c r="AK4">
        <v>4.5</v>
      </c>
      <c r="AL4">
        <v>0.05</v>
      </c>
      <c r="AM4">
        <v>15.9</v>
      </c>
      <c r="AN4">
        <v>17</v>
      </c>
      <c r="AO4">
        <f t="shared" ref="AO4:AO18" si="20">AM4^2/AK4/(AL4)</f>
        <v>1123.5999999999999</v>
      </c>
      <c r="AP4" s="1">
        <f t="shared" ref="AP4:AP17" si="21">AK4^0.16*AL4^0.16*AM4^-0.32</f>
        <v>0.32501404076335344</v>
      </c>
      <c r="AQ4">
        <f t="shared" ref="AQ4:AQ18" si="22">AK4/(AL4)</f>
        <v>90</v>
      </c>
      <c r="AR4">
        <f t="shared" ref="AR4:AR18" si="23">AM4/(AL4)</f>
        <v>318</v>
      </c>
      <c r="AS4" s="1">
        <v>2.8300000000000001E-3</v>
      </c>
      <c r="AT4" s="4">
        <f t="shared" ref="AT4:AT18" si="24">AS4/(AN4*AL4^2/AK4/SQRT(3*(1-0.3^2)))</f>
        <v>0.49509819472721289</v>
      </c>
      <c r="AU4">
        <v>4.0030000000000001</v>
      </c>
      <c r="AV4" s="1">
        <v>4.64E-3</v>
      </c>
      <c r="AW4">
        <v>8</v>
      </c>
      <c r="AX4" s="3">
        <f t="shared" ref="AX4:AX7" si="25">AW4^2/AU4/AV4</f>
        <v>3445.6915933739347</v>
      </c>
      <c r="AY4" s="1">
        <f t="shared" ref="AY4:AY6" si="26">AU4^0.16*AV4^0.16*AW4^-0.32</f>
        <v>0.27166630476193893</v>
      </c>
      <c r="AZ4" s="3">
        <f t="shared" ref="AZ4:AZ7" si="27">AU4/(AV4)</f>
        <v>862.7155172413793</v>
      </c>
      <c r="BA4" s="3">
        <f t="shared" ref="BA4:BA7" si="28">AW4/(AV4)</f>
        <v>1724.1379310344828</v>
      </c>
      <c r="BB4" s="2">
        <v>0.65800000000000003</v>
      </c>
      <c r="BC4">
        <f>15.76/2</f>
        <v>7.88</v>
      </c>
      <c r="BD4">
        <v>0.02</v>
      </c>
      <c r="BE4">
        <f t="shared" ref="BE4:BE5" si="29">SQRT(1500*BC4*BD4/SQRT(1-0.3^2))</f>
        <v>15.742126139790059</v>
      </c>
      <c r="BF4" s="1">
        <v>10500000</v>
      </c>
      <c r="BG4">
        <f t="shared" ref="BG4:BG5" si="30">1500/(1-0.3^2)</f>
        <v>1648.3516483516482</v>
      </c>
      <c r="BH4" s="1">
        <f>BC4^0.16*BD4^0.16*BE4^-0.32</f>
        <v>0.30799857695594324</v>
      </c>
      <c r="BI4" s="3">
        <f>BC4/(BD4)</f>
        <v>394</v>
      </c>
      <c r="BJ4" s="3">
        <f>BE4/(BD4)</f>
        <v>787.10630698950297</v>
      </c>
      <c r="BK4" s="5">
        <v>12300</v>
      </c>
      <c r="BL4" s="4">
        <f t="shared" ref="BL4:BL5" si="31">BK4/(BF4*2*3.141529*BD4^2/SQRT(3*(1-0.3^2)))</f>
        <v>0.77013360750244164</v>
      </c>
      <c r="BM4">
        <v>0.1</v>
      </c>
      <c r="BN4" s="1">
        <v>2.5399999999999999E-4</v>
      </c>
      <c r="BO4">
        <v>0.33</v>
      </c>
      <c r="BP4" s="1">
        <v>7215000000</v>
      </c>
      <c r="BQ4" s="3">
        <f t="shared" ref="BQ4:BQ21" si="32">BO4^2/BM4/BN4</f>
        <v>4287.4015748031497</v>
      </c>
      <c r="BR4" s="1">
        <f t="shared" ref="BR4:BR20" si="33">BM4^0.16*BN4^0.16*BO4^-0.32</f>
        <v>0.26233058872438192</v>
      </c>
      <c r="BS4" s="3">
        <f t="shared" ref="BS4:BS8" si="34">BM4/(BN4)</f>
        <v>393.70078740157481</v>
      </c>
      <c r="BT4" s="3">
        <f t="shared" ref="BT4:BT8" si="35">BO4/(BN4)</f>
        <v>1299.212598425197</v>
      </c>
      <c r="BU4" s="5">
        <f>85*9.80665</f>
        <v>833.56524999999999</v>
      </c>
      <c r="BV4" s="4">
        <f t="shared" ref="BV4" si="36">BU4/(BP4*2*3.141529*BN4^2/SQRT(3*(1-0.3^2)))</f>
        <v>0.47091886363494811</v>
      </c>
      <c r="BW4">
        <v>3.92</v>
      </c>
      <c r="BX4">
        <v>1.89E-2</v>
      </c>
      <c r="BY4">
        <v>11</v>
      </c>
      <c r="BZ4" s="1">
        <v>394000</v>
      </c>
      <c r="CA4">
        <f t="shared" ref="CA4:CA9" si="37">BY4^2/BW4/(BX4)</f>
        <v>1633.1929597235721</v>
      </c>
      <c r="CB4">
        <f t="shared" ref="CB4:CB8" si="38">BW4^0.16*(BX4)^0.16*BY4^-0.32</f>
        <v>0.30613571576134946</v>
      </c>
      <c r="CC4">
        <f t="shared" ref="CC4:CC9" si="39">BW4/(BX4)</f>
        <v>207.40740740740739</v>
      </c>
      <c r="CD4">
        <f t="shared" si="0"/>
        <v>582.01058201058197</v>
      </c>
      <c r="CE4" s="2">
        <v>0.85699999999999998</v>
      </c>
      <c r="CF4" s="10">
        <v>2.65</v>
      </c>
      <c r="CG4" s="10">
        <v>1.2699999999999999E-2</v>
      </c>
      <c r="CH4" s="11">
        <v>7.4</v>
      </c>
      <c r="CI4" s="9">
        <v>404000</v>
      </c>
      <c r="CJ4">
        <f t="shared" ref="CJ4:CJ13" si="40">CH4^2/CF4/(CG4)</f>
        <v>1627.0984994800181</v>
      </c>
      <c r="CK4">
        <f t="shared" ref="CK4:CK12" si="41">CF4^0.16*(CG4)^0.16*CH4^-0.32</f>
        <v>0.30631889371590559</v>
      </c>
      <c r="CL4">
        <f t="shared" ref="CL4:CL13" si="42">CF4/(CG4)</f>
        <v>208.66141732283464</v>
      </c>
      <c r="CM4">
        <f t="shared" ref="CM4:CM13" si="43">CH4/(CG4)</f>
        <v>582.67716535433078</v>
      </c>
      <c r="CN4" s="2">
        <v>0.56899999999999995</v>
      </c>
      <c r="CO4">
        <v>15</v>
      </c>
      <c r="CP4">
        <f t="shared" ref="CP4:CP67" si="44">1.48*CO4^-0.16</f>
        <v>0.95959309437501827</v>
      </c>
    </row>
    <row r="5" spans="1:94" x14ac:dyDescent="0.25">
      <c r="A5">
        <v>8</v>
      </c>
      <c r="B5">
        <f t="shared" si="1"/>
        <v>4</v>
      </c>
      <c r="C5">
        <v>4.5</v>
      </c>
      <c r="D5">
        <v>10</v>
      </c>
      <c r="E5">
        <f t="shared" si="2"/>
        <v>5555.5555555555547</v>
      </c>
      <c r="F5">
        <f t="shared" si="3"/>
        <v>0.25167704190665141</v>
      </c>
      <c r="G5">
        <f t="shared" si="4"/>
        <v>888.8888888888888</v>
      </c>
      <c r="H5">
        <f t="shared" si="5"/>
        <v>2222.2222222222222</v>
      </c>
      <c r="I5" s="2">
        <v>0.72</v>
      </c>
      <c r="J5">
        <v>3.75</v>
      </c>
      <c r="K5">
        <f t="shared" si="6"/>
        <v>1.875</v>
      </c>
      <c r="L5">
        <v>2.92</v>
      </c>
      <c r="M5">
        <v>6</v>
      </c>
      <c r="N5">
        <v>31.3</v>
      </c>
      <c r="O5">
        <f t="shared" si="7"/>
        <v>6575.3424657534251</v>
      </c>
      <c r="P5">
        <f t="shared" si="8"/>
        <v>0.24498137035945544</v>
      </c>
      <c r="Q5">
        <f t="shared" si="9"/>
        <v>642.1232876712329</v>
      </c>
      <c r="R5">
        <f t="shared" si="10"/>
        <v>2054.7945205479455</v>
      </c>
      <c r="S5">
        <v>244</v>
      </c>
      <c r="T5" s="2">
        <f t="shared" si="11"/>
        <v>0.24043076630972915</v>
      </c>
      <c r="U5">
        <v>4.1500000000000004</v>
      </c>
      <c r="V5">
        <v>4.2000000000000003E-2</v>
      </c>
      <c r="W5">
        <f>3.61*U5</f>
        <v>14.9815</v>
      </c>
      <c r="X5">
        <f t="shared" si="12"/>
        <v>1287.6955952380952</v>
      </c>
      <c r="Y5">
        <f t="shared" si="13"/>
        <v>0.31800202562225183</v>
      </c>
      <c r="Z5">
        <f t="shared" si="14"/>
        <v>98.80952380952381</v>
      </c>
      <c r="AA5">
        <f t="shared" si="15"/>
        <v>356.70238095238096</v>
      </c>
      <c r="AB5" s="2">
        <v>0.92</v>
      </c>
      <c r="AC5">
        <v>0.1</v>
      </c>
      <c r="AD5" s="1">
        <v>2.4699999999999999E-4</v>
      </c>
      <c r="AE5">
        <v>5.0999999999999997E-2</v>
      </c>
      <c r="AF5" s="3">
        <f t="shared" si="16"/>
        <v>105.30364372469634</v>
      </c>
      <c r="AG5" s="1">
        <f t="shared" si="17"/>
        <v>0.47468887787820818</v>
      </c>
      <c r="AH5" s="3">
        <f t="shared" si="18"/>
        <v>404.85829959514177</v>
      </c>
      <c r="AI5" s="3">
        <f t="shared" si="19"/>
        <v>206.47773279352228</v>
      </c>
      <c r="AJ5" s="2">
        <v>0.8</v>
      </c>
      <c r="AK5">
        <v>4.5</v>
      </c>
      <c r="AL5">
        <v>0.05</v>
      </c>
      <c r="AM5">
        <v>7.9</v>
      </c>
      <c r="AN5">
        <v>17</v>
      </c>
      <c r="AO5">
        <f t="shared" si="20"/>
        <v>277.37777777777779</v>
      </c>
      <c r="AP5" s="1">
        <f t="shared" si="21"/>
        <v>0.40654491531603038</v>
      </c>
      <c r="AQ5">
        <f t="shared" si="22"/>
        <v>90</v>
      </c>
      <c r="AR5">
        <f t="shared" si="23"/>
        <v>158</v>
      </c>
      <c r="AS5" s="1">
        <v>4.0699999999999998E-3</v>
      </c>
      <c r="AT5" s="4">
        <f t="shared" si="24"/>
        <v>0.71203167934267009</v>
      </c>
      <c r="AU5">
        <v>4.0030000000000001</v>
      </c>
      <c r="AV5" s="1">
        <v>4.5399999999999998E-3</v>
      </c>
      <c r="AW5">
        <v>8</v>
      </c>
      <c r="AX5" s="3">
        <f t="shared" si="25"/>
        <v>3521.5878839768852</v>
      </c>
      <c r="AY5" s="1">
        <f t="shared" si="26"/>
        <v>0.27072093109425199</v>
      </c>
      <c r="AZ5" s="3">
        <f t="shared" si="27"/>
        <v>881.71806167400894</v>
      </c>
      <c r="BA5" s="3">
        <f t="shared" si="28"/>
        <v>1762.1145374449341</v>
      </c>
      <c r="BB5" s="2">
        <v>0.73599999999999999</v>
      </c>
      <c r="BC5">
        <f>15.71/2</f>
        <v>7.8550000000000004</v>
      </c>
      <c r="BD5">
        <v>0.02</v>
      </c>
      <c r="BE5">
        <f t="shared" si="29"/>
        <v>15.71713465532188</v>
      </c>
      <c r="BF5" s="1">
        <v>10500000</v>
      </c>
      <c r="BG5">
        <f t="shared" si="30"/>
        <v>1648.3516483516482</v>
      </c>
      <c r="BH5" s="1">
        <f>BC5^0.16*BD5^0.16*BE5^-0.32</f>
        <v>0.30799857695594335</v>
      </c>
      <c r="BI5" s="3">
        <f>BC5/(BD5)</f>
        <v>392.75</v>
      </c>
      <c r="BJ5" s="3">
        <f>BE5/(BD5)</f>
        <v>785.85673276609396</v>
      </c>
      <c r="BK5" s="5">
        <v>8900</v>
      </c>
      <c r="BL5" s="4">
        <f t="shared" si="31"/>
        <v>0.55725114689201061</v>
      </c>
      <c r="BM5">
        <v>0.1</v>
      </c>
      <c r="BN5" s="1">
        <v>1.9000000000000001E-4</v>
      </c>
      <c r="BO5">
        <v>0.1</v>
      </c>
      <c r="BP5" s="1">
        <v>7215000000</v>
      </c>
      <c r="BQ5" s="3">
        <f t="shared" si="32"/>
        <v>526.31578947368428</v>
      </c>
      <c r="BR5" s="1">
        <f t="shared" si="33"/>
        <v>0.36694466353687955</v>
      </c>
      <c r="BS5" s="3">
        <f t="shared" si="34"/>
        <v>526.31578947368416</v>
      </c>
      <c r="BT5" s="3">
        <f t="shared" si="35"/>
        <v>526.31578947368416</v>
      </c>
      <c r="BU5" s="5">
        <f>51.5*9.80665</f>
        <v>505.04247499999997</v>
      </c>
      <c r="BV5" s="4">
        <f>BU5/(BP5*2*3.141529*BN5^2/SQRT(3*(1-0.3^2)))</f>
        <v>0.50991128317517476</v>
      </c>
      <c r="BW5">
        <v>3.92</v>
      </c>
      <c r="BX5">
        <v>1.9400000000000001E-2</v>
      </c>
      <c r="BY5">
        <v>11</v>
      </c>
      <c r="BZ5" s="1">
        <v>394000</v>
      </c>
      <c r="CA5">
        <f t="shared" si="37"/>
        <v>1591.1003576688408</v>
      </c>
      <c r="CB5">
        <f t="shared" si="38"/>
        <v>0.3074173597138235</v>
      </c>
      <c r="CC5">
        <f t="shared" si="39"/>
        <v>202.06185567010309</v>
      </c>
      <c r="CD5">
        <f t="shared" si="0"/>
        <v>567.01030927835052</v>
      </c>
      <c r="CE5" s="2">
        <v>0.629</v>
      </c>
      <c r="CF5" s="10">
        <v>2.65</v>
      </c>
      <c r="CG5" s="10">
        <v>1.9199999999999998E-2</v>
      </c>
      <c r="CH5" s="11">
        <v>7.4</v>
      </c>
      <c r="CI5" s="9">
        <v>404000</v>
      </c>
      <c r="CJ5">
        <f t="shared" si="40"/>
        <v>1076.2578616352205</v>
      </c>
      <c r="CK5">
        <f t="shared" si="41"/>
        <v>0.32726034667393555</v>
      </c>
      <c r="CL5">
        <f t="shared" si="42"/>
        <v>138.02083333333334</v>
      </c>
      <c r="CM5">
        <f t="shared" si="43"/>
        <v>385.41666666666674</v>
      </c>
      <c r="CN5" s="2">
        <v>0.60599999999999998</v>
      </c>
      <c r="CO5">
        <f t="shared" ref="CO5:CO68" si="45">CO4+5</f>
        <v>20</v>
      </c>
      <c r="CP5">
        <f t="shared" si="44"/>
        <v>0.91642497444899607</v>
      </c>
    </row>
    <row r="6" spans="1:94" x14ac:dyDescent="0.25">
      <c r="A6">
        <v>8</v>
      </c>
      <c r="B6">
        <f t="shared" si="1"/>
        <v>4</v>
      </c>
      <c r="C6">
        <v>4.82</v>
      </c>
      <c r="D6">
        <v>10</v>
      </c>
      <c r="E6">
        <f t="shared" si="2"/>
        <v>5186.7219917012444</v>
      </c>
      <c r="F6">
        <f t="shared" si="3"/>
        <v>0.25445859491177308</v>
      </c>
      <c r="G6">
        <f t="shared" si="4"/>
        <v>829.87551867219906</v>
      </c>
      <c r="H6">
        <f t="shared" si="5"/>
        <v>2074.6887966804975</v>
      </c>
      <c r="I6" s="2">
        <v>0.71</v>
      </c>
      <c r="J6">
        <v>3.75</v>
      </c>
      <c r="K6">
        <f t="shared" si="6"/>
        <v>1.875</v>
      </c>
      <c r="L6">
        <v>2.78</v>
      </c>
      <c r="M6">
        <v>6</v>
      </c>
      <c r="N6">
        <v>31.3</v>
      </c>
      <c r="O6">
        <f t="shared" si="7"/>
        <v>6906.4748201438852</v>
      </c>
      <c r="P6">
        <f t="shared" si="8"/>
        <v>0.24306306541654352</v>
      </c>
      <c r="Q6">
        <f t="shared" si="9"/>
        <v>674.46043165467631</v>
      </c>
      <c r="R6">
        <f t="shared" si="10"/>
        <v>2158.2733812949641</v>
      </c>
      <c r="S6">
        <v>306</v>
      </c>
      <c r="T6" s="2">
        <f t="shared" si="11"/>
        <v>0.33265783125754728</v>
      </c>
      <c r="U6">
        <v>4.9000000000000004</v>
      </c>
      <c r="V6">
        <v>4.2000000000000003E-2</v>
      </c>
      <c r="W6">
        <f>2.45*U6</f>
        <v>12.005000000000003</v>
      </c>
      <c r="X6">
        <f t="shared" si="12"/>
        <v>700.29166666666686</v>
      </c>
      <c r="Y6">
        <f t="shared" si="13"/>
        <v>0.35055435488887088</v>
      </c>
      <c r="Z6">
        <f t="shared" si="14"/>
        <v>116.66666666666667</v>
      </c>
      <c r="AA6">
        <f t="shared" si="15"/>
        <v>285.83333333333337</v>
      </c>
      <c r="AB6" s="2">
        <v>0.92</v>
      </c>
      <c r="AC6">
        <v>0.1</v>
      </c>
      <c r="AD6" s="1">
        <v>2.4699999999999999E-4</v>
      </c>
      <c r="AE6">
        <v>7.1900000000000006E-2</v>
      </c>
      <c r="AF6" s="3">
        <f t="shared" si="16"/>
        <v>209.29595141700406</v>
      </c>
      <c r="AG6" s="1">
        <f t="shared" si="17"/>
        <v>0.42528323967887194</v>
      </c>
      <c r="AH6" s="3">
        <f t="shared" si="18"/>
        <v>404.85829959514177</v>
      </c>
      <c r="AI6" s="3">
        <f t="shared" si="19"/>
        <v>291.09311740890695</v>
      </c>
      <c r="AJ6" s="2">
        <v>0.76</v>
      </c>
      <c r="AK6">
        <v>4.58</v>
      </c>
      <c r="AL6">
        <v>4.7500000000000001E-2</v>
      </c>
      <c r="AM6">
        <v>18.420000000000002</v>
      </c>
      <c r="AN6">
        <v>25000</v>
      </c>
      <c r="AO6">
        <f t="shared" si="20"/>
        <v>1559.6249138129167</v>
      </c>
      <c r="AP6" s="1">
        <f t="shared" si="21"/>
        <v>0.30840170738663164</v>
      </c>
      <c r="AQ6">
        <f t="shared" si="22"/>
        <v>96.421052631578945</v>
      </c>
      <c r="AR6">
        <f t="shared" si="23"/>
        <v>387.78947368421058</v>
      </c>
      <c r="AS6" s="3">
        <v>4.24</v>
      </c>
      <c r="AT6" s="4">
        <f t="shared" si="24"/>
        <v>0.56883384716334595</v>
      </c>
      <c r="AU6">
        <v>4.0030000000000001</v>
      </c>
      <c r="AV6" s="1">
        <v>4.7400000000000003E-3</v>
      </c>
      <c r="AW6">
        <v>8</v>
      </c>
      <c r="AX6" s="3">
        <f t="shared" si="25"/>
        <v>3372.9976779019107</v>
      </c>
      <c r="AY6" s="1">
        <f t="shared" si="26"/>
        <v>0.27259471604363383</v>
      </c>
      <c r="AZ6" s="3">
        <f t="shared" si="27"/>
        <v>844.51476793248946</v>
      </c>
      <c r="BA6" s="3">
        <f t="shared" si="28"/>
        <v>1687.7637130801686</v>
      </c>
      <c r="BB6" s="2">
        <v>0.55400000000000005</v>
      </c>
      <c r="BM6">
        <v>0.1</v>
      </c>
      <c r="BN6" s="1">
        <v>2.5399999999999999E-4</v>
      </c>
      <c r="BO6">
        <v>2.5000000000000001E-2</v>
      </c>
      <c r="BP6" s="1">
        <v>5346000000</v>
      </c>
      <c r="BQ6" s="3">
        <f t="shared" si="32"/>
        <v>24.606299212598429</v>
      </c>
      <c r="BR6" s="1">
        <f t="shared" si="33"/>
        <v>0.59900795761977399</v>
      </c>
      <c r="BS6" s="3">
        <f t="shared" si="34"/>
        <v>393.70078740157481</v>
      </c>
      <c r="BT6" s="3">
        <f t="shared" si="35"/>
        <v>98.425196850393704</v>
      </c>
      <c r="BU6">
        <f>128.75*9.80665</f>
        <v>1262.6061875</v>
      </c>
      <c r="BV6" s="4">
        <f t="shared" ref="BV6:BV21" si="46">BU6/(BP6*2*3.141529*BN6^2/SQRT(3*(1-0.3^2)))</f>
        <v>0.96267962554739539</v>
      </c>
      <c r="BW6">
        <v>3.92</v>
      </c>
      <c r="BX6">
        <v>1.83E-2</v>
      </c>
      <c r="BY6">
        <v>11</v>
      </c>
      <c r="BZ6" s="1">
        <v>394000</v>
      </c>
      <c r="CA6">
        <f t="shared" si="37"/>
        <v>1686.7402698784433</v>
      </c>
      <c r="CB6">
        <f t="shared" si="38"/>
        <v>0.30455959467940602</v>
      </c>
      <c r="CC6">
        <f t="shared" si="39"/>
        <v>214.20765027322403</v>
      </c>
      <c r="CD6">
        <f t="shared" si="0"/>
        <v>601.09289617486343</v>
      </c>
      <c r="CE6" s="2">
        <v>0.44900000000000001</v>
      </c>
      <c r="CF6" s="11">
        <v>2.65</v>
      </c>
      <c r="CG6" s="11">
        <v>2.4199999999999999E-2</v>
      </c>
      <c r="CH6" s="11">
        <v>7.4</v>
      </c>
      <c r="CI6" s="9">
        <v>404000</v>
      </c>
      <c r="CJ6">
        <f t="shared" si="40"/>
        <v>853.89053485108388</v>
      </c>
      <c r="CK6">
        <f t="shared" si="41"/>
        <v>0.33960622952545449</v>
      </c>
      <c r="CL6">
        <f t="shared" si="42"/>
        <v>109.50413223140495</v>
      </c>
      <c r="CM6">
        <f t="shared" si="43"/>
        <v>305.78512396694219</v>
      </c>
      <c r="CN6" s="12">
        <v>0.66700000000000004</v>
      </c>
      <c r="CO6">
        <f t="shared" si="45"/>
        <v>25</v>
      </c>
      <c r="CP6">
        <f t="shared" si="44"/>
        <v>0.88428307748752355</v>
      </c>
    </row>
    <row r="7" spans="1:94" x14ac:dyDescent="0.25">
      <c r="A7">
        <v>8</v>
      </c>
      <c r="B7">
        <f t="shared" si="1"/>
        <v>4</v>
      </c>
      <c r="C7">
        <v>4.6100000000000003</v>
      </c>
      <c r="D7">
        <v>10</v>
      </c>
      <c r="E7">
        <f t="shared" si="2"/>
        <v>5422.9934924078088</v>
      </c>
      <c r="F7">
        <f t="shared" si="3"/>
        <v>0.25265142185492079</v>
      </c>
      <c r="G7">
        <f t="shared" si="4"/>
        <v>867.67895878524939</v>
      </c>
      <c r="H7">
        <f t="shared" si="5"/>
        <v>2169.1973969631235</v>
      </c>
      <c r="I7" s="2">
        <v>0.59</v>
      </c>
      <c r="J7">
        <v>1.885</v>
      </c>
      <c r="K7">
        <f t="shared" si="6"/>
        <v>0.9425</v>
      </c>
      <c r="L7">
        <v>2.84</v>
      </c>
      <c r="M7">
        <v>6</v>
      </c>
      <c r="N7">
        <v>31.3</v>
      </c>
      <c r="O7">
        <f t="shared" si="7"/>
        <v>13449.396645122726</v>
      </c>
      <c r="P7">
        <f t="shared" si="8"/>
        <v>0.21847791960591298</v>
      </c>
      <c r="Q7">
        <f t="shared" si="9"/>
        <v>331.86619718309856</v>
      </c>
      <c r="R7">
        <f t="shared" si="10"/>
        <v>2112.676056338028</v>
      </c>
      <c r="S7">
        <v>282</v>
      </c>
      <c r="T7" s="2">
        <f t="shared" si="11"/>
        <v>0.29375031799360174</v>
      </c>
      <c r="U7">
        <v>5.55</v>
      </c>
      <c r="V7">
        <v>1.6799999999999999E-2</v>
      </c>
      <c r="W7">
        <f>4.13*U7</f>
        <v>22.921499999999998</v>
      </c>
      <c r="X7">
        <f t="shared" si="12"/>
        <v>5634.8687499999996</v>
      </c>
      <c r="Y7">
        <f t="shared" si="13"/>
        <v>0.25110686801395538</v>
      </c>
      <c r="Z7">
        <f t="shared" si="14"/>
        <v>330.35714285714289</v>
      </c>
      <c r="AA7">
        <f t="shared" si="15"/>
        <v>1364.375</v>
      </c>
      <c r="AB7" s="2">
        <v>0.87</v>
      </c>
      <c r="AC7">
        <v>0.1</v>
      </c>
      <c r="AD7" s="1">
        <v>2.4699999999999999E-4</v>
      </c>
      <c r="AE7">
        <v>0.1139</v>
      </c>
      <c r="AF7" s="3">
        <f t="shared" si="16"/>
        <v>525.23117408906876</v>
      </c>
      <c r="AG7" s="1">
        <f t="shared" si="17"/>
        <v>0.36706579848830123</v>
      </c>
      <c r="AH7" s="3">
        <f t="shared" si="18"/>
        <v>404.85829959514177</v>
      </c>
      <c r="AI7" s="3">
        <f t="shared" si="19"/>
        <v>461.13360323886644</v>
      </c>
      <c r="AJ7" s="2">
        <v>0.71</v>
      </c>
      <c r="AK7">
        <v>4.58</v>
      </c>
      <c r="AL7">
        <v>4.7500000000000001E-2</v>
      </c>
      <c r="AM7">
        <v>18.38</v>
      </c>
      <c r="AN7">
        <v>25000</v>
      </c>
      <c r="AO7">
        <f t="shared" si="20"/>
        <v>1552.8586531831761</v>
      </c>
      <c r="AP7" s="1">
        <f t="shared" si="21"/>
        <v>0.30861632242939002</v>
      </c>
      <c r="AQ7">
        <f t="shared" si="22"/>
        <v>96.421052631578945</v>
      </c>
      <c r="AR7">
        <f t="shared" si="23"/>
        <v>386.9473684210526</v>
      </c>
      <c r="AS7" s="3">
        <v>3.34</v>
      </c>
      <c r="AT7" s="4">
        <f t="shared" si="24"/>
        <v>0.4480908135673527</v>
      </c>
      <c r="AU7">
        <v>4.0030000000000001</v>
      </c>
      <c r="AV7" s="1">
        <v>4.7400000000000003E-3</v>
      </c>
      <c r="AW7">
        <v>8.1999999999999993</v>
      </c>
      <c r="AX7" s="3">
        <f t="shared" si="25"/>
        <v>3543.7556853456949</v>
      </c>
      <c r="AY7" s="1">
        <f>AU7^0.16*AV7^0.16*AW7^-0.32</f>
        <v>0.27044925928603114</v>
      </c>
      <c r="AZ7" s="3">
        <f t="shared" si="27"/>
        <v>844.51476793248946</v>
      </c>
      <c r="BA7" s="3">
        <f t="shared" si="28"/>
        <v>1729.9578059071728</v>
      </c>
      <c r="BB7" s="2">
        <v>0.67300000000000004</v>
      </c>
      <c r="BM7">
        <v>0.1</v>
      </c>
      <c r="BN7" s="1">
        <v>2.5399999999999999E-4</v>
      </c>
      <c r="BO7">
        <v>0.05</v>
      </c>
      <c r="BP7" s="1">
        <v>5346000000</v>
      </c>
      <c r="BQ7" s="3">
        <f t="shared" si="32"/>
        <v>98.425196850393718</v>
      </c>
      <c r="BR7" s="1">
        <f t="shared" si="33"/>
        <v>0.4798472312856818</v>
      </c>
      <c r="BS7" s="3">
        <f t="shared" si="34"/>
        <v>393.70078740157481</v>
      </c>
      <c r="BT7" s="3">
        <f t="shared" si="35"/>
        <v>196.85039370078741</v>
      </c>
      <c r="BU7">
        <f>100*9.80665</f>
        <v>980.66499999999996</v>
      </c>
      <c r="BV7" s="4">
        <f t="shared" si="46"/>
        <v>0.74771233052224872</v>
      </c>
      <c r="BW7">
        <v>3.92</v>
      </c>
      <c r="BX7">
        <v>2.07E-2</v>
      </c>
      <c r="BY7">
        <v>11</v>
      </c>
      <c r="BZ7" s="1">
        <v>394000</v>
      </c>
      <c r="CA7">
        <f t="shared" si="37"/>
        <v>1491.1761806171746</v>
      </c>
      <c r="CB7">
        <f t="shared" si="38"/>
        <v>0.31062425662879944</v>
      </c>
      <c r="CC7">
        <f t="shared" si="39"/>
        <v>189.37198067632849</v>
      </c>
      <c r="CD7">
        <f t="shared" si="0"/>
        <v>531.40096618357484</v>
      </c>
      <c r="CE7" s="2">
        <v>0.71399999999999997</v>
      </c>
      <c r="CF7" s="11">
        <v>3.92</v>
      </c>
      <c r="CG7" s="11">
        <v>1.7899999999999999E-2</v>
      </c>
      <c r="CH7" s="11">
        <v>11</v>
      </c>
      <c r="CI7" s="9">
        <v>394000</v>
      </c>
      <c r="CJ7">
        <f t="shared" si="40"/>
        <v>1724.4327898757269</v>
      </c>
      <c r="CK7">
        <f t="shared" si="41"/>
        <v>0.30348455686030706</v>
      </c>
      <c r="CL7">
        <f t="shared" si="42"/>
        <v>218.99441340782124</v>
      </c>
      <c r="CM7">
        <f t="shared" si="43"/>
        <v>614.52513966480444</v>
      </c>
      <c r="CN7" s="12">
        <v>0.91900000000000004</v>
      </c>
      <c r="CO7">
        <f t="shared" si="45"/>
        <v>30</v>
      </c>
      <c r="CP7">
        <f t="shared" si="44"/>
        <v>0.85885987735499325</v>
      </c>
    </row>
    <row r="8" spans="1:94" x14ac:dyDescent="0.25">
      <c r="A8">
        <v>8</v>
      </c>
      <c r="B8">
        <f t="shared" si="1"/>
        <v>4</v>
      </c>
      <c r="C8">
        <v>4.5</v>
      </c>
      <c r="D8">
        <v>10</v>
      </c>
      <c r="E8">
        <f t="shared" si="2"/>
        <v>5555.5555555555547</v>
      </c>
      <c r="F8">
        <f t="shared" si="3"/>
        <v>0.25167704190665141</v>
      </c>
      <c r="G8">
        <f t="shared" si="4"/>
        <v>888.8888888888888</v>
      </c>
      <c r="H8">
        <f t="shared" si="5"/>
        <v>2222.2222222222222</v>
      </c>
      <c r="I8" s="2">
        <v>0.6</v>
      </c>
      <c r="J8">
        <v>1.885</v>
      </c>
      <c r="K8">
        <f t="shared" si="6"/>
        <v>0.9425</v>
      </c>
      <c r="L8">
        <v>2.72</v>
      </c>
      <c r="M8">
        <v>6</v>
      </c>
      <c r="N8">
        <v>31.3</v>
      </c>
      <c r="O8">
        <f t="shared" si="7"/>
        <v>14042.752379466376</v>
      </c>
      <c r="P8">
        <f t="shared" si="8"/>
        <v>0.2169739732692173</v>
      </c>
      <c r="Q8">
        <f t="shared" si="9"/>
        <v>346.50735294117646</v>
      </c>
      <c r="R8">
        <f t="shared" si="10"/>
        <v>2205.8823529411761</v>
      </c>
      <c r="S8">
        <v>382</v>
      </c>
      <c r="T8" s="2">
        <f t="shared" si="11"/>
        <v>0.43380192217001878</v>
      </c>
      <c r="U8">
        <v>8.3000000000000007</v>
      </c>
      <c r="V8">
        <v>1.8700000000000001E-2</v>
      </c>
      <c r="W8">
        <f>3.05*U8</f>
        <v>25.315000000000001</v>
      </c>
      <c r="X8">
        <f t="shared" si="12"/>
        <v>4128.9171122994649</v>
      </c>
      <c r="Y8">
        <f t="shared" si="13"/>
        <v>0.26391629983475035</v>
      </c>
      <c r="Z8">
        <f t="shared" si="14"/>
        <v>443.85026737967917</v>
      </c>
      <c r="AA8">
        <f t="shared" si="15"/>
        <v>1353.7433155080214</v>
      </c>
      <c r="AB8" s="2">
        <v>0.86</v>
      </c>
      <c r="AC8">
        <v>0.1</v>
      </c>
      <c r="AD8" s="1">
        <v>2.4699999999999999E-4</v>
      </c>
      <c r="AE8">
        <v>0.16089999999999999</v>
      </c>
      <c r="AF8" s="3">
        <f t="shared" si="16"/>
        <v>1048.12995951417</v>
      </c>
      <c r="AG8" s="1">
        <f>AC8^0.16*AD8^0.16*AE8^-0.32</f>
        <v>0.32864995595252661</v>
      </c>
      <c r="AH8" s="3">
        <f t="shared" si="18"/>
        <v>404.85829959514177</v>
      </c>
      <c r="AI8" s="3">
        <f t="shared" si="19"/>
        <v>651.41700404858295</v>
      </c>
      <c r="AJ8" s="2">
        <v>0.83</v>
      </c>
      <c r="AK8">
        <v>3.64</v>
      </c>
      <c r="AL8">
        <v>2.63E-2</v>
      </c>
      <c r="AM8">
        <v>18.22</v>
      </c>
      <c r="AN8">
        <v>25000</v>
      </c>
      <c r="AO8">
        <f t="shared" si="20"/>
        <v>3467.6847866961934</v>
      </c>
      <c r="AP8" s="1">
        <f t="shared" si="21"/>
        <v>0.27138988806626052</v>
      </c>
      <c r="AQ8">
        <f t="shared" si="22"/>
        <v>138.40304182509507</v>
      </c>
      <c r="AR8">
        <f t="shared" si="23"/>
        <v>692.77566539923953</v>
      </c>
      <c r="AS8" s="3">
        <v>1.36</v>
      </c>
      <c r="AT8" s="4">
        <f t="shared" si="24"/>
        <v>0.47300976860648764</v>
      </c>
      <c r="AV8" s="1"/>
      <c r="AX8" s="3"/>
      <c r="AZ8" s="3"/>
      <c r="BA8" s="3"/>
      <c r="BM8">
        <v>0.1</v>
      </c>
      <c r="BN8" s="1">
        <v>2.5399999999999999E-4</v>
      </c>
      <c r="BO8">
        <v>7.4999999999999997E-2</v>
      </c>
      <c r="BP8" s="1">
        <v>5346000000</v>
      </c>
      <c r="BQ8" s="3">
        <f t="shared" si="32"/>
        <v>221.45669291338581</v>
      </c>
      <c r="BR8" s="1">
        <f t="shared" si="33"/>
        <v>0.42145750358406781</v>
      </c>
      <c r="BS8" s="3">
        <f t="shared" si="34"/>
        <v>393.70078740157481</v>
      </c>
      <c r="BT8" s="3">
        <f t="shared" si="35"/>
        <v>295.2755905511811</v>
      </c>
      <c r="BU8">
        <f>101.25*9.80665</f>
        <v>992.92331249999995</v>
      </c>
      <c r="BV8" s="4">
        <f t="shared" si="46"/>
        <v>0.75705873465377682</v>
      </c>
      <c r="BW8">
        <v>3.92</v>
      </c>
      <c r="BX8">
        <v>2.24E-2</v>
      </c>
      <c r="BY8">
        <v>11</v>
      </c>
      <c r="BZ8" s="1">
        <v>394000</v>
      </c>
      <c r="CA8">
        <f t="shared" si="37"/>
        <v>1378.006559766764</v>
      </c>
      <c r="CB8">
        <f t="shared" si="38"/>
        <v>0.3145718050659469</v>
      </c>
      <c r="CC8">
        <f t="shared" si="39"/>
        <v>175</v>
      </c>
      <c r="CD8">
        <f t="shared" si="0"/>
        <v>491.07142857142856</v>
      </c>
      <c r="CE8" s="2">
        <v>0.34499999999999997</v>
      </c>
      <c r="CF8" s="11">
        <v>3.92</v>
      </c>
      <c r="CG8" s="11">
        <v>1.7399999999999999E-2</v>
      </c>
      <c r="CH8" s="11">
        <v>11</v>
      </c>
      <c r="CI8" s="9">
        <v>394000</v>
      </c>
      <c r="CJ8">
        <f t="shared" si="40"/>
        <v>1773.9854562514663</v>
      </c>
      <c r="CK8">
        <f t="shared" si="41"/>
        <v>0.30211201060505799</v>
      </c>
      <c r="CL8">
        <f t="shared" si="42"/>
        <v>225.2873563218391</v>
      </c>
      <c r="CM8">
        <f t="shared" si="43"/>
        <v>632.18390804597709</v>
      </c>
      <c r="CN8" s="12">
        <v>0.63200000000000001</v>
      </c>
      <c r="CO8">
        <f t="shared" si="45"/>
        <v>35</v>
      </c>
      <c r="CP8">
        <f t="shared" si="44"/>
        <v>0.83793595950198529</v>
      </c>
    </row>
    <row r="9" spans="1:94" x14ac:dyDescent="0.25">
      <c r="A9">
        <v>8</v>
      </c>
      <c r="B9">
        <f t="shared" si="1"/>
        <v>4</v>
      </c>
      <c r="C9">
        <v>4.57</v>
      </c>
      <c r="D9">
        <v>10</v>
      </c>
      <c r="E9">
        <f t="shared" si="2"/>
        <v>5470.4595185995622</v>
      </c>
      <c r="F9">
        <f t="shared" si="3"/>
        <v>0.25229938426362286</v>
      </c>
      <c r="G9">
        <f t="shared" si="4"/>
        <v>875.27352297592995</v>
      </c>
      <c r="H9">
        <f t="shared" si="5"/>
        <v>2188.1838074398247</v>
      </c>
      <c r="I9" s="2">
        <v>0.67</v>
      </c>
      <c r="J9">
        <v>5.67</v>
      </c>
      <c r="K9">
        <f t="shared" si="6"/>
        <v>2.835</v>
      </c>
      <c r="L9">
        <v>2.17</v>
      </c>
      <c r="M9">
        <v>6</v>
      </c>
      <c r="N9">
        <v>31.3</v>
      </c>
      <c r="O9">
        <f t="shared" si="7"/>
        <v>5851.8030868261276</v>
      </c>
      <c r="P9">
        <f t="shared" si="8"/>
        <v>0.24959371626278656</v>
      </c>
      <c r="Q9">
        <f t="shared" si="9"/>
        <v>1306.4516129032259</v>
      </c>
      <c r="R9">
        <f t="shared" si="10"/>
        <v>2764.9769585253457</v>
      </c>
      <c r="S9">
        <v>76</v>
      </c>
      <c r="T9" s="2">
        <f t="shared" si="11"/>
        <v>0.1356001099814903</v>
      </c>
      <c r="U9">
        <v>5.68</v>
      </c>
      <c r="V9">
        <v>2.1700000000000001E-2</v>
      </c>
      <c r="W9">
        <f>3.86*U9</f>
        <v>21.924799999999998</v>
      </c>
      <c r="X9">
        <f t="shared" si="12"/>
        <v>3899.9874654377873</v>
      </c>
      <c r="Y9">
        <f t="shared" si="13"/>
        <v>0.2663360081282794</v>
      </c>
      <c r="Z9">
        <f t="shared" si="14"/>
        <v>261.75115207373273</v>
      </c>
      <c r="AA9">
        <f t="shared" si="15"/>
        <v>1010.3594470046081</v>
      </c>
      <c r="AB9" s="2">
        <v>0.9</v>
      </c>
      <c r="AK9">
        <v>3.63</v>
      </c>
      <c r="AL9">
        <v>2.63E-2</v>
      </c>
      <c r="AM9">
        <v>18.2</v>
      </c>
      <c r="AN9">
        <v>25000</v>
      </c>
      <c r="AO9">
        <f t="shared" si="20"/>
        <v>3469.6079355602337</v>
      </c>
      <c r="AP9" s="1">
        <f t="shared" si="21"/>
        <v>0.27136581412087674</v>
      </c>
      <c r="AQ9">
        <f t="shared" si="22"/>
        <v>138.02281368821292</v>
      </c>
      <c r="AR9">
        <f t="shared" si="23"/>
        <v>692.01520912547528</v>
      </c>
      <c r="AS9" s="3">
        <v>1.23</v>
      </c>
      <c r="AT9" s="4">
        <f t="shared" si="24"/>
        <v>0.42662033691239226</v>
      </c>
      <c r="BM9">
        <v>0.1</v>
      </c>
      <c r="BN9" s="1">
        <v>2.5399999999999999E-4</v>
      </c>
      <c r="BO9">
        <v>7.4999999999999997E-2</v>
      </c>
      <c r="BP9" s="1">
        <v>5346000000</v>
      </c>
      <c r="BQ9" s="3">
        <f t="shared" si="32"/>
        <v>221.45669291338581</v>
      </c>
      <c r="BR9" s="1">
        <f t="shared" si="33"/>
        <v>0.42145750358406781</v>
      </c>
      <c r="BS9" s="3">
        <f t="shared" ref="BS9" si="47">BM9/(BN9)</f>
        <v>393.70078740157481</v>
      </c>
      <c r="BT9" s="3">
        <f t="shared" ref="BT9" si="48">BO9/(BN9)</f>
        <v>295.2755905511811</v>
      </c>
      <c r="BU9">
        <f>93.75*9.80665</f>
        <v>919.37343749999991</v>
      </c>
      <c r="BV9" s="4">
        <f t="shared" si="46"/>
        <v>0.70098030986460813</v>
      </c>
      <c r="BW9">
        <v>3.92</v>
      </c>
      <c r="BX9">
        <v>1.7899999999999999E-2</v>
      </c>
      <c r="BY9">
        <v>11</v>
      </c>
      <c r="BZ9" s="1">
        <v>394000</v>
      </c>
      <c r="CA9">
        <f t="shared" si="37"/>
        <v>1724.4327898757269</v>
      </c>
      <c r="CB9">
        <f>BW9^0.16*(BX9)^0.16*BY9^-0.32</f>
        <v>0.30348455686030706</v>
      </c>
      <c r="CC9">
        <f t="shared" si="39"/>
        <v>218.99441340782124</v>
      </c>
      <c r="CD9">
        <f t="shared" si="0"/>
        <v>614.52513966480444</v>
      </c>
      <c r="CE9" s="2">
        <v>0.91900000000000004</v>
      </c>
      <c r="CF9" s="11">
        <v>3.92</v>
      </c>
      <c r="CG9" s="11">
        <v>1.4E-2</v>
      </c>
      <c r="CH9" s="11">
        <v>11</v>
      </c>
      <c r="CI9" s="9">
        <v>394000</v>
      </c>
      <c r="CJ9">
        <f t="shared" si="40"/>
        <v>2204.8104956268221</v>
      </c>
      <c r="CK9">
        <f t="shared" si="41"/>
        <v>0.29178341114772949</v>
      </c>
      <c r="CL9">
        <f t="shared" si="42"/>
        <v>280</v>
      </c>
      <c r="CM9">
        <f t="shared" si="43"/>
        <v>785.71428571428567</v>
      </c>
      <c r="CN9" s="12">
        <v>0.57599999999999996</v>
      </c>
      <c r="CO9">
        <f t="shared" si="45"/>
        <v>40</v>
      </c>
      <c r="CP9">
        <f t="shared" si="44"/>
        <v>0.82022332775637796</v>
      </c>
    </row>
    <row r="10" spans="1:94" x14ac:dyDescent="0.25">
      <c r="A10">
        <v>8</v>
      </c>
      <c r="B10">
        <f t="shared" si="1"/>
        <v>4</v>
      </c>
      <c r="C10">
        <v>4.49</v>
      </c>
      <c r="D10">
        <v>10</v>
      </c>
      <c r="E10">
        <f t="shared" si="2"/>
        <v>5567.9287305122498</v>
      </c>
      <c r="F10">
        <f t="shared" si="3"/>
        <v>0.25158747310268942</v>
      </c>
      <c r="G10">
        <f t="shared" si="4"/>
        <v>890.86859688195989</v>
      </c>
      <c r="H10">
        <f t="shared" si="5"/>
        <v>2227.1714922048996</v>
      </c>
      <c r="I10" s="2">
        <v>0.54</v>
      </c>
      <c r="J10">
        <v>5.67</v>
      </c>
      <c r="K10">
        <f t="shared" si="6"/>
        <v>2.835</v>
      </c>
      <c r="L10">
        <v>2.11</v>
      </c>
      <c r="M10">
        <v>6</v>
      </c>
      <c r="N10">
        <v>31.3</v>
      </c>
      <c r="O10">
        <f t="shared" si="7"/>
        <v>6018.2050703377718</v>
      </c>
      <c r="P10">
        <f t="shared" si="8"/>
        <v>0.24847647815354207</v>
      </c>
      <c r="Q10">
        <f t="shared" si="9"/>
        <v>1343.6018957345973</v>
      </c>
      <c r="R10">
        <f t="shared" si="10"/>
        <v>2843.6018957345973</v>
      </c>
      <c r="S10">
        <v>82</v>
      </c>
      <c r="T10" s="2">
        <f t="shared" si="11"/>
        <v>0.15474437062560323</v>
      </c>
      <c r="U10">
        <v>5.52</v>
      </c>
      <c r="V10">
        <v>1.89E-2</v>
      </c>
      <c r="W10">
        <f>3.11*U10</f>
        <v>17.167199999999998</v>
      </c>
      <c r="X10">
        <f t="shared" si="12"/>
        <v>2824.867301587301</v>
      </c>
      <c r="Y10">
        <f>U10^0.16*V10^0.16*W10^-0.32</f>
        <v>0.28044022814064573</v>
      </c>
      <c r="Z10">
        <f t="shared" si="14"/>
        <v>292.06349206349205</v>
      </c>
      <c r="AA10">
        <f t="shared" si="15"/>
        <v>908.31746031746013</v>
      </c>
      <c r="AB10" s="2">
        <v>0.89</v>
      </c>
      <c r="AK10">
        <v>4.58</v>
      </c>
      <c r="AL10">
        <v>5.0799999999999998E-2</v>
      </c>
      <c r="AM10">
        <v>18.420000000000002</v>
      </c>
      <c r="AN10">
        <v>25000</v>
      </c>
      <c r="AO10">
        <f t="shared" si="20"/>
        <v>1458.3106969707392</v>
      </c>
      <c r="AP10" s="1">
        <f t="shared" si="21"/>
        <v>0.31173386933564373</v>
      </c>
      <c r="AQ10">
        <f t="shared" si="22"/>
        <v>90.157480314960637</v>
      </c>
      <c r="AR10">
        <f t="shared" si="23"/>
        <v>362.59842519685043</v>
      </c>
      <c r="AS10" s="3">
        <v>5</v>
      </c>
      <c r="AT10" s="4">
        <f t="shared" si="24"/>
        <v>0.58647482267740592</v>
      </c>
      <c r="BM10">
        <v>0.1</v>
      </c>
      <c r="BN10" s="1">
        <v>2.5399999999999999E-4</v>
      </c>
      <c r="BO10">
        <v>0.1</v>
      </c>
      <c r="BP10" s="1">
        <v>5346000000</v>
      </c>
      <c r="BQ10" s="3">
        <f t="shared" si="32"/>
        <v>393.70078740157487</v>
      </c>
      <c r="BR10" s="1">
        <f t="shared" si="33"/>
        <v>0.38439116282774022</v>
      </c>
      <c r="BS10" s="3">
        <f t="shared" ref="BS10:BS21" si="49">BM10/(BN10)</f>
        <v>393.70078740157481</v>
      </c>
      <c r="BT10" s="3">
        <f t="shared" ref="BT10:BT21" si="50">BO10/(BN10)</f>
        <v>393.70078740157481</v>
      </c>
      <c r="BU10">
        <f>95*9.80665</f>
        <v>931.6317499999999</v>
      </c>
      <c r="BV10" s="4">
        <f t="shared" si="46"/>
        <v>0.71032671399613623</v>
      </c>
      <c r="BW10" s="8"/>
      <c r="BX10" s="8"/>
      <c r="BY10" s="8"/>
      <c r="BZ10" s="8"/>
      <c r="CA10" s="8"/>
      <c r="CB10" s="8"/>
      <c r="CC10" s="8"/>
      <c r="CD10" s="8"/>
      <c r="CE10" s="4"/>
      <c r="CF10" s="10">
        <v>3.92</v>
      </c>
      <c r="CG10" s="10">
        <v>2.0799999999999999E-2</v>
      </c>
      <c r="CH10" s="10">
        <v>11</v>
      </c>
      <c r="CI10" s="9">
        <v>394000</v>
      </c>
      <c r="CJ10">
        <f t="shared" si="40"/>
        <v>1484.0070643642073</v>
      </c>
      <c r="CK10">
        <f t="shared" si="41"/>
        <v>0.31086386695965634</v>
      </c>
      <c r="CL10">
        <f t="shared" si="42"/>
        <v>188.46153846153845</v>
      </c>
      <c r="CM10">
        <f t="shared" si="43"/>
        <v>528.84615384615392</v>
      </c>
      <c r="CN10" s="4">
        <v>0.76400000000000001</v>
      </c>
      <c r="CO10">
        <f t="shared" si="45"/>
        <v>45</v>
      </c>
      <c r="CP10">
        <f t="shared" si="44"/>
        <v>0.80491072318685231</v>
      </c>
    </row>
    <row r="11" spans="1:94" x14ac:dyDescent="0.25">
      <c r="A11">
        <v>8</v>
      </c>
      <c r="B11">
        <f t="shared" si="1"/>
        <v>4</v>
      </c>
      <c r="C11">
        <v>4.49</v>
      </c>
      <c r="D11">
        <v>10</v>
      </c>
      <c r="E11">
        <f t="shared" si="2"/>
        <v>5567.9287305122498</v>
      </c>
      <c r="F11">
        <f t="shared" si="3"/>
        <v>0.25158747310268942</v>
      </c>
      <c r="G11">
        <f t="shared" si="4"/>
        <v>890.86859688195989</v>
      </c>
      <c r="H11">
        <f t="shared" si="5"/>
        <v>2227.1714922048996</v>
      </c>
      <c r="I11" s="2">
        <v>0.57999999999999996</v>
      </c>
      <c r="J11">
        <v>3.75</v>
      </c>
      <c r="K11">
        <f t="shared" si="6"/>
        <v>1.875</v>
      </c>
      <c r="L11">
        <v>2.1800000000000002</v>
      </c>
      <c r="M11">
        <v>6</v>
      </c>
      <c r="N11">
        <v>31.3</v>
      </c>
      <c r="O11">
        <f t="shared" si="7"/>
        <v>8807.3394495412831</v>
      </c>
      <c r="P11">
        <f t="shared" si="8"/>
        <v>0.23378941399772449</v>
      </c>
      <c r="Q11">
        <f t="shared" si="9"/>
        <v>860.09174311926597</v>
      </c>
      <c r="R11">
        <f t="shared" si="10"/>
        <v>2752.2935779816512</v>
      </c>
      <c r="S11">
        <v>133</v>
      </c>
      <c r="T11" s="2">
        <f t="shared" si="11"/>
        <v>0.2351281197522766</v>
      </c>
      <c r="AK11">
        <v>4.58</v>
      </c>
      <c r="AL11">
        <v>5.0799999999999998E-2</v>
      </c>
      <c r="AM11">
        <v>18.420000000000002</v>
      </c>
      <c r="AN11">
        <v>25000</v>
      </c>
      <c r="AO11">
        <f t="shared" si="20"/>
        <v>1458.3106969707392</v>
      </c>
      <c r="AP11" s="1">
        <f t="shared" si="21"/>
        <v>0.31173386933564373</v>
      </c>
      <c r="AQ11">
        <f t="shared" si="22"/>
        <v>90.157480314960637</v>
      </c>
      <c r="AR11">
        <f t="shared" si="23"/>
        <v>362.59842519685043</v>
      </c>
      <c r="AS11" s="3">
        <v>3.89</v>
      </c>
      <c r="AT11" s="4">
        <f t="shared" si="24"/>
        <v>0.4562774120430218</v>
      </c>
      <c r="BM11">
        <v>0.1</v>
      </c>
      <c r="BN11" s="1">
        <v>2.5399999999999999E-4</v>
      </c>
      <c r="BO11">
        <v>0.15</v>
      </c>
      <c r="BP11" s="1">
        <v>5346000000</v>
      </c>
      <c r="BQ11" s="3">
        <f t="shared" si="32"/>
        <v>885.82677165354323</v>
      </c>
      <c r="BR11" s="1">
        <f t="shared" si="33"/>
        <v>0.33761691080531692</v>
      </c>
      <c r="BS11" s="3">
        <f t="shared" si="49"/>
        <v>393.70078740157481</v>
      </c>
      <c r="BT11" s="3">
        <f t="shared" si="50"/>
        <v>590.55118110236219</v>
      </c>
      <c r="BU11">
        <f>93.75*9.80665</f>
        <v>919.37343749999991</v>
      </c>
      <c r="BV11" s="4">
        <f t="shared" si="46"/>
        <v>0.70098030986460813</v>
      </c>
      <c r="BW11" s="8"/>
      <c r="BX11" s="8"/>
      <c r="BY11" s="8"/>
      <c r="BZ11" s="8"/>
      <c r="CA11" s="8"/>
      <c r="CB11" s="8"/>
      <c r="CC11" s="8"/>
      <c r="CD11" s="8"/>
      <c r="CE11" s="4"/>
      <c r="CF11" s="10">
        <v>3.92</v>
      </c>
      <c r="CG11" s="10">
        <v>2.1100000000000001E-2</v>
      </c>
      <c r="CH11" s="10">
        <v>10.4</v>
      </c>
      <c r="CI11" s="9">
        <v>394000</v>
      </c>
      <c r="CJ11">
        <f t="shared" si="40"/>
        <v>1307.6699874262504</v>
      </c>
      <c r="CK11">
        <f t="shared" si="41"/>
        <v>0.31721980585759352</v>
      </c>
      <c r="CL11">
        <f t="shared" si="42"/>
        <v>185.781990521327</v>
      </c>
      <c r="CM11">
        <f t="shared" si="43"/>
        <v>492.89099526066349</v>
      </c>
      <c r="CN11" s="4">
        <v>0.79700000000000004</v>
      </c>
      <c r="CO11">
        <f t="shared" si="45"/>
        <v>50</v>
      </c>
      <c r="CP11">
        <f t="shared" si="44"/>
        <v>0.79145552414867648</v>
      </c>
    </row>
    <row r="12" spans="1:94" x14ac:dyDescent="0.25">
      <c r="A12">
        <v>8</v>
      </c>
      <c r="B12">
        <f t="shared" si="1"/>
        <v>4</v>
      </c>
      <c r="C12">
        <v>4.32</v>
      </c>
      <c r="D12">
        <v>10</v>
      </c>
      <c r="E12">
        <f t="shared" si="2"/>
        <v>5787.0370370370374</v>
      </c>
      <c r="F12">
        <f t="shared" si="3"/>
        <v>0.25003856519044182</v>
      </c>
      <c r="G12">
        <f t="shared" si="4"/>
        <v>925.92592592592587</v>
      </c>
      <c r="H12">
        <f t="shared" si="5"/>
        <v>2314.8148148148148</v>
      </c>
      <c r="I12" s="2">
        <v>0.56000000000000005</v>
      </c>
      <c r="J12">
        <v>3.75</v>
      </c>
      <c r="K12">
        <f t="shared" si="6"/>
        <v>1.875</v>
      </c>
      <c r="L12">
        <v>2.13</v>
      </c>
      <c r="M12">
        <v>6</v>
      </c>
      <c r="N12">
        <v>31.3</v>
      </c>
      <c r="O12">
        <f t="shared" si="7"/>
        <v>9014.0845070422529</v>
      </c>
      <c r="P12">
        <f t="shared" si="8"/>
        <v>0.23292308841997583</v>
      </c>
      <c r="Q12">
        <f t="shared" si="9"/>
        <v>880.28169014084506</v>
      </c>
      <c r="R12">
        <f t="shared" si="10"/>
        <v>2816.9014084507044</v>
      </c>
      <c r="S12">
        <v>159</v>
      </c>
      <c r="T12" s="2">
        <f t="shared" si="11"/>
        <v>0.29444476318980417</v>
      </c>
      <c r="AK12">
        <v>4.58</v>
      </c>
      <c r="AL12">
        <v>5.0799999999999998E-2</v>
      </c>
      <c r="AM12">
        <v>18.420000000000002</v>
      </c>
      <c r="AN12">
        <v>25000</v>
      </c>
      <c r="AO12">
        <f t="shared" si="20"/>
        <v>1458.3106969707392</v>
      </c>
      <c r="AP12" s="1">
        <f t="shared" si="21"/>
        <v>0.31173386933564373</v>
      </c>
      <c r="AQ12">
        <f t="shared" si="22"/>
        <v>90.157480314960637</v>
      </c>
      <c r="AR12">
        <f t="shared" si="23"/>
        <v>362.59842519685043</v>
      </c>
      <c r="AS12" s="3">
        <v>4.03</v>
      </c>
      <c r="AT12" s="4">
        <f t="shared" si="24"/>
        <v>0.47269870707798917</v>
      </c>
      <c r="BM12">
        <v>0.1</v>
      </c>
      <c r="BN12" s="1">
        <v>2.5399999999999999E-4</v>
      </c>
      <c r="BO12">
        <v>0.15</v>
      </c>
      <c r="BP12" s="1">
        <v>5346000000</v>
      </c>
      <c r="BQ12" s="3">
        <f t="shared" si="32"/>
        <v>885.82677165354323</v>
      </c>
      <c r="BR12" s="1">
        <f t="shared" si="33"/>
        <v>0.33761691080531692</v>
      </c>
      <c r="BS12" s="3">
        <f t="shared" si="49"/>
        <v>393.70078740157481</v>
      </c>
      <c r="BT12" s="3">
        <f t="shared" si="50"/>
        <v>590.55118110236219</v>
      </c>
      <c r="BU12">
        <f>80*9.80665</f>
        <v>784.53199999999993</v>
      </c>
      <c r="BV12" s="4">
        <f t="shared" si="46"/>
        <v>0.59816986441779896</v>
      </c>
      <c r="BW12" s="8"/>
      <c r="BX12" s="8"/>
      <c r="BY12" s="8"/>
      <c r="BZ12" s="8"/>
      <c r="CA12" s="8"/>
      <c r="CB12" s="8"/>
      <c r="CC12" s="8"/>
      <c r="CD12" s="8"/>
      <c r="CE12" s="4"/>
      <c r="CF12" s="10">
        <v>3.91</v>
      </c>
      <c r="CG12" s="10">
        <v>2.4400000000000002E-2</v>
      </c>
      <c r="CH12" s="10">
        <v>11.1</v>
      </c>
      <c r="CI12" s="9">
        <v>394000</v>
      </c>
      <c r="CJ12">
        <f t="shared" si="40"/>
        <v>1291.4552848937149</v>
      </c>
      <c r="CK12">
        <f t="shared" si="41"/>
        <v>0.31785372118967925</v>
      </c>
      <c r="CL12">
        <f t="shared" si="42"/>
        <v>160.24590163934425</v>
      </c>
      <c r="CM12">
        <f t="shared" si="43"/>
        <v>454.91803278688519</v>
      </c>
      <c r="CN12" s="4">
        <v>0.78600000000000003</v>
      </c>
      <c r="CO12">
        <f t="shared" si="45"/>
        <v>55</v>
      </c>
      <c r="CP12">
        <f t="shared" si="44"/>
        <v>0.77947768216122981</v>
      </c>
    </row>
    <row r="13" spans="1:94" x14ac:dyDescent="0.25">
      <c r="A13">
        <v>8</v>
      </c>
      <c r="B13">
        <f t="shared" si="1"/>
        <v>4</v>
      </c>
      <c r="C13">
        <v>4.5999999999999996</v>
      </c>
      <c r="D13">
        <v>10</v>
      </c>
      <c r="E13">
        <f t="shared" si="2"/>
        <v>5434.782608695652</v>
      </c>
      <c r="F13">
        <f t="shared" si="3"/>
        <v>0.25256365373000672</v>
      </c>
      <c r="G13">
        <f t="shared" si="4"/>
        <v>869.56521739130437</v>
      </c>
      <c r="H13">
        <f t="shared" si="5"/>
        <v>2173.913043478261</v>
      </c>
      <c r="I13" s="2">
        <v>0.7</v>
      </c>
      <c r="J13">
        <v>1.885</v>
      </c>
      <c r="K13">
        <f t="shared" si="6"/>
        <v>0.9425</v>
      </c>
      <c r="L13">
        <v>2.0499999999999998</v>
      </c>
      <c r="M13">
        <v>6</v>
      </c>
      <c r="N13">
        <v>31.3</v>
      </c>
      <c r="O13">
        <f t="shared" si="7"/>
        <v>18632.334864462708</v>
      </c>
      <c r="P13">
        <f t="shared" si="8"/>
        <v>0.20737539920552608</v>
      </c>
      <c r="Q13">
        <f t="shared" si="9"/>
        <v>459.75609756097566</v>
      </c>
      <c r="R13">
        <f t="shared" si="10"/>
        <v>2926.8292682926831</v>
      </c>
      <c r="S13">
        <v>134</v>
      </c>
      <c r="T13" s="2">
        <f t="shared" si="11"/>
        <v>0.2678940040624519</v>
      </c>
      <c r="AK13">
        <v>4.58</v>
      </c>
      <c r="AL13">
        <v>5.0799999999999998E-2</v>
      </c>
      <c r="AM13">
        <v>18.420000000000002</v>
      </c>
      <c r="AN13">
        <v>25000</v>
      </c>
      <c r="AO13">
        <f t="shared" si="20"/>
        <v>1458.3106969707392</v>
      </c>
      <c r="AP13" s="1">
        <f t="shared" si="21"/>
        <v>0.31173386933564373</v>
      </c>
      <c r="AQ13">
        <f t="shared" si="22"/>
        <v>90.157480314960637</v>
      </c>
      <c r="AR13">
        <f t="shared" si="23"/>
        <v>362.59842519685043</v>
      </c>
      <c r="AS13" s="3">
        <v>3.83</v>
      </c>
      <c r="AT13" s="4">
        <f t="shared" si="24"/>
        <v>0.44923971417089292</v>
      </c>
      <c r="BM13">
        <v>0.1</v>
      </c>
      <c r="BN13" s="1">
        <v>2.5399999999999999E-4</v>
      </c>
      <c r="BO13">
        <v>0.2</v>
      </c>
      <c r="BP13" s="1">
        <v>5346000000</v>
      </c>
      <c r="BQ13" s="3">
        <f t="shared" si="32"/>
        <v>1574.8031496062995</v>
      </c>
      <c r="BR13" s="1">
        <f t="shared" si="33"/>
        <v>0.30792418175295033</v>
      </c>
      <c r="BS13" s="3">
        <f t="shared" si="49"/>
        <v>393.70078740157481</v>
      </c>
      <c r="BT13" s="3">
        <f t="shared" si="50"/>
        <v>787.40157480314963</v>
      </c>
      <c r="BU13">
        <f>98.75*9.80665</f>
        <v>968.40668749999998</v>
      </c>
      <c r="BV13" s="4">
        <f t="shared" si="46"/>
        <v>0.73836592639072063</v>
      </c>
      <c r="BW13" s="8"/>
      <c r="BX13" s="8"/>
      <c r="BY13" s="8"/>
      <c r="BZ13" s="8"/>
      <c r="CA13" s="8"/>
      <c r="CB13" s="8"/>
      <c r="CC13" s="8"/>
      <c r="CD13" s="8"/>
      <c r="CE13" s="4"/>
      <c r="CF13" s="10">
        <v>3.92</v>
      </c>
      <c r="CG13" s="10">
        <v>1.8800000000000001E-2</v>
      </c>
      <c r="CH13" s="10">
        <v>11</v>
      </c>
      <c r="CI13" s="9">
        <v>394000</v>
      </c>
      <c r="CJ13">
        <f t="shared" si="40"/>
        <v>1641.8801563178463</v>
      </c>
      <c r="CK13">
        <f>CF13^0.16*(CG13)^0.16*CH13^-0.32</f>
        <v>0.30587597545797601</v>
      </c>
      <c r="CL13">
        <f t="shared" si="42"/>
        <v>208.51063829787233</v>
      </c>
      <c r="CM13">
        <f t="shared" si="43"/>
        <v>585.10638297872333</v>
      </c>
      <c r="CN13" s="4">
        <v>0.82399999999999995</v>
      </c>
      <c r="CO13">
        <f t="shared" si="45"/>
        <v>60</v>
      </c>
      <c r="CP13">
        <f t="shared" si="44"/>
        <v>0.76870112264684243</v>
      </c>
    </row>
    <row r="14" spans="1:94" x14ac:dyDescent="0.25">
      <c r="A14">
        <v>8</v>
      </c>
      <c r="B14">
        <f t="shared" si="1"/>
        <v>4</v>
      </c>
      <c r="C14">
        <v>4.7</v>
      </c>
      <c r="D14">
        <v>10</v>
      </c>
      <c r="E14">
        <f t="shared" si="2"/>
        <v>5319.1489361702124</v>
      </c>
      <c r="F14">
        <f t="shared" si="3"/>
        <v>0.25343422040081071</v>
      </c>
      <c r="G14">
        <f t="shared" si="4"/>
        <v>851.063829787234</v>
      </c>
      <c r="H14">
        <f t="shared" si="5"/>
        <v>2127.6595744680849</v>
      </c>
      <c r="I14" s="2">
        <v>0.69</v>
      </c>
      <c r="J14">
        <v>1.885</v>
      </c>
      <c r="K14">
        <f t="shared" si="6"/>
        <v>0.9425</v>
      </c>
      <c r="L14">
        <v>2.0299999999999998</v>
      </c>
      <c r="M14">
        <v>6</v>
      </c>
      <c r="N14">
        <v>31.3</v>
      </c>
      <c r="O14">
        <f t="shared" si="7"/>
        <v>18815.904666083028</v>
      </c>
      <c r="P14">
        <f t="shared" si="8"/>
        <v>0.20705035685997619</v>
      </c>
      <c r="Q14">
        <f t="shared" si="9"/>
        <v>464.28571428571433</v>
      </c>
      <c r="R14">
        <f t="shared" si="10"/>
        <v>2955.6650246305421</v>
      </c>
      <c r="S14">
        <v>159</v>
      </c>
      <c r="T14" s="2">
        <f t="shared" si="11"/>
        <v>0.32416861513645628</v>
      </c>
      <c r="AK14">
        <v>4.58</v>
      </c>
      <c r="AL14">
        <v>5.0799999999999998E-2</v>
      </c>
      <c r="AM14">
        <v>18.38</v>
      </c>
      <c r="AN14">
        <v>25000</v>
      </c>
      <c r="AO14">
        <f t="shared" si="20"/>
        <v>1451.9839768937179</v>
      </c>
      <c r="AP14" s="1">
        <f t="shared" si="21"/>
        <v>0.31195080321147611</v>
      </c>
      <c r="AQ14">
        <f t="shared" si="22"/>
        <v>90.157480314960637</v>
      </c>
      <c r="AR14">
        <f t="shared" si="23"/>
        <v>361.81102362204723</v>
      </c>
      <c r="AS14" s="3">
        <v>4.03</v>
      </c>
      <c r="AT14" s="4">
        <f t="shared" si="24"/>
        <v>0.47269870707798917</v>
      </c>
      <c r="BM14">
        <v>0.1</v>
      </c>
      <c r="BN14" s="1">
        <v>2.5399999999999999E-4</v>
      </c>
      <c r="BO14">
        <v>0.3</v>
      </c>
      <c r="BP14" s="1">
        <v>5346000000</v>
      </c>
      <c r="BQ14" s="3">
        <f t="shared" si="32"/>
        <v>3543.3070866141729</v>
      </c>
      <c r="BR14" s="1">
        <f t="shared" si="33"/>
        <v>0.27045473741100157</v>
      </c>
      <c r="BS14" s="3">
        <f t="shared" si="49"/>
        <v>393.70078740157481</v>
      </c>
      <c r="BT14" s="3">
        <f t="shared" si="50"/>
        <v>1181.1023622047244</v>
      </c>
      <c r="BU14">
        <f>108.75*9.80665</f>
        <v>1066.4731875</v>
      </c>
      <c r="BV14" s="4">
        <f t="shared" si="46"/>
        <v>0.81313715944294551</v>
      </c>
      <c r="BW14" s="8"/>
      <c r="BX14" s="8"/>
      <c r="BY14" s="8"/>
      <c r="BZ14" s="8"/>
      <c r="CA14" s="8"/>
      <c r="CB14" s="8"/>
      <c r="CC14" s="8"/>
      <c r="CD14" s="8"/>
      <c r="CE14" s="4"/>
      <c r="CF14" s="8"/>
      <c r="CG14" s="8"/>
      <c r="CH14" s="8"/>
      <c r="CI14" s="8"/>
      <c r="CJ14"/>
      <c r="CK14" s="8"/>
      <c r="CL14" s="8"/>
      <c r="CM14" s="8"/>
      <c r="CN14" s="4"/>
      <c r="CO14">
        <f t="shared" si="45"/>
        <v>65</v>
      </c>
      <c r="CP14">
        <f t="shared" si="44"/>
        <v>0.75891926656407294</v>
      </c>
    </row>
    <row r="15" spans="1:94" x14ac:dyDescent="0.25">
      <c r="A15">
        <v>8</v>
      </c>
      <c r="B15">
        <f t="shared" si="1"/>
        <v>4</v>
      </c>
      <c r="C15">
        <v>4.5199999999999996</v>
      </c>
      <c r="D15">
        <v>10</v>
      </c>
      <c r="E15">
        <f t="shared" si="2"/>
        <v>5530.9734513274343</v>
      </c>
      <c r="F15">
        <f t="shared" si="3"/>
        <v>0.25185567907740103</v>
      </c>
      <c r="G15">
        <f t="shared" si="4"/>
        <v>884.95575221238948</v>
      </c>
      <c r="H15">
        <f t="shared" si="5"/>
        <v>2212.3893805309735</v>
      </c>
      <c r="I15" s="2">
        <v>0.61</v>
      </c>
      <c r="J15">
        <v>5.67</v>
      </c>
      <c r="K15">
        <f t="shared" si="6"/>
        <v>2.835</v>
      </c>
      <c r="L15">
        <v>2.64</v>
      </c>
      <c r="M15">
        <v>12</v>
      </c>
      <c r="N15">
        <v>31.3</v>
      </c>
      <c r="O15">
        <f t="shared" si="7"/>
        <v>19240.019240019239</v>
      </c>
      <c r="P15">
        <f t="shared" si="8"/>
        <v>0.20631324963648831</v>
      </c>
      <c r="Q15">
        <f t="shared" si="9"/>
        <v>1073.8636363636363</v>
      </c>
      <c r="R15">
        <f t="shared" si="10"/>
        <v>4545.454545454545</v>
      </c>
      <c r="S15">
        <v>181</v>
      </c>
      <c r="T15" s="2">
        <f t="shared" si="11"/>
        <v>0.21819090232925656</v>
      </c>
      <c r="AK15">
        <v>4.58</v>
      </c>
      <c r="AL15">
        <v>5.0799999999999998E-2</v>
      </c>
      <c r="AM15">
        <v>18.38</v>
      </c>
      <c r="AN15">
        <v>25000</v>
      </c>
      <c r="AO15">
        <f t="shared" si="20"/>
        <v>1451.9839768937179</v>
      </c>
      <c r="AP15" s="1">
        <f t="shared" si="21"/>
        <v>0.31195080321147611</v>
      </c>
      <c r="AQ15">
        <f t="shared" si="22"/>
        <v>90.157480314960637</v>
      </c>
      <c r="AR15">
        <f t="shared" si="23"/>
        <v>361.81102362204723</v>
      </c>
      <c r="AS15" s="3">
        <v>4.17</v>
      </c>
      <c r="AT15" s="4">
        <f t="shared" si="24"/>
        <v>0.48912000211295653</v>
      </c>
      <c r="BM15">
        <v>0.1</v>
      </c>
      <c r="BN15" s="1">
        <v>2.5399999999999999E-4</v>
      </c>
      <c r="BO15">
        <v>0.3</v>
      </c>
      <c r="BP15" s="1">
        <v>5346000000</v>
      </c>
      <c r="BQ15" s="3">
        <f t="shared" si="32"/>
        <v>3543.3070866141729</v>
      </c>
      <c r="BR15" s="1">
        <f t="shared" si="33"/>
        <v>0.27045473741100157</v>
      </c>
      <c r="BS15" s="3">
        <f t="shared" si="49"/>
        <v>393.70078740157481</v>
      </c>
      <c r="BT15" s="3">
        <f t="shared" si="50"/>
        <v>1181.1023622047244</v>
      </c>
      <c r="BU15">
        <f>85*9.80665</f>
        <v>833.56524999999999</v>
      </c>
      <c r="BV15" s="4">
        <f t="shared" si="46"/>
        <v>0.63555548094391145</v>
      </c>
      <c r="BW15" s="8"/>
      <c r="BX15" s="8"/>
      <c r="BY15" s="8"/>
      <c r="BZ15" s="8"/>
      <c r="CA15" s="8"/>
      <c r="CB15" s="8"/>
      <c r="CC15" s="8"/>
      <c r="CD15" s="8"/>
      <c r="CE15" s="4"/>
      <c r="CF15" s="8"/>
      <c r="CG15" s="8"/>
      <c r="CH15" s="8"/>
      <c r="CI15" s="8"/>
      <c r="CJ15"/>
      <c r="CK15" s="8"/>
      <c r="CL15" s="8"/>
      <c r="CM15" s="8"/>
      <c r="CN15" s="4"/>
      <c r="CO15">
        <f t="shared" si="45"/>
        <v>70</v>
      </c>
      <c r="CP15">
        <f t="shared" si="44"/>
        <v>0.74997369158636285</v>
      </c>
    </row>
    <row r="16" spans="1:94" x14ac:dyDescent="0.25">
      <c r="A16">
        <v>8</v>
      </c>
      <c r="B16">
        <f t="shared" si="1"/>
        <v>4</v>
      </c>
      <c r="C16">
        <v>4.57</v>
      </c>
      <c r="D16">
        <v>10</v>
      </c>
      <c r="E16">
        <f t="shared" si="2"/>
        <v>5470.4595185995622</v>
      </c>
      <c r="F16">
        <f t="shared" si="3"/>
        <v>0.25229938426362286</v>
      </c>
      <c r="G16">
        <f t="shared" si="4"/>
        <v>875.27352297592995</v>
      </c>
      <c r="H16">
        <f t="shared" si="5"/>
        <v>2188.1838074398247</v>
      </c>
      <c r="I16" s="2">
        <v>0.56000000000000005</v>
      </c>
      <c r="J16">
        <v>3.75</v>
      </c>
      <c r="K16">
        <f t="shared" si="6"/>
        <v>1.875</v>
      </c>
      <c r="L16">
        <v>2.74</v>
      </c>
      <c r="M16">
        <v>12</v>
      </c>
      <c r="N16">
        <v>31.3</v>
      </c>
      <c r="O16">
        <f t="shared" si="7"/>
        <v>28029.197080291968</v>
      </c>
      <c r="P16">
        <f t="shared" si="8"/>
        <v>0.19425951264311</v>
      </c>
      <c r="Q16">
        <f t="shared" si="9"/>
        <v>684.30656934306558</v>
      </c>
      <c r="R16">
        <f t="shared" si="10"/>
        <v>4379.5620437956204</v>
      </c>
      <c r="S16">
        <v>277</v>
      </c>
      <c r="T16" s="2">
        <f t="shared" si="11"/>
        <v>0.3099877705259364</v>
      </c>
      <c r="AK16">
        <v>4.58</v>
      </c>
      <c r="AL16">
        <v>5.0799999999999998E-2</v>
      </c>
      <c r="AM16">
        <v>8.92</v>
      </c>
      <c r="AN16">
        <v>25000</v>
      </c>
      <c r="AO16">
        <f t="shared" si="20"/>
        <v>341.97985077192862</v>
      </c>
      <c r="AP16" s="1">
        <f t="shared" si="21"/>
        <v>0.39315148195488209</v>
      </c>
      <c r="AQ16">
        <f t="shared" si="22"/>
        <v>90.157480314960637</v>
      </c>
      <c r="AR16">
        <f t="shared" si="23"/>
        <v>175.59055118110237</v>
      </c>
      <c r="AS16" s="3">
        <v>4.9000000000000004</v>
      </c>
      <c r="AT16" s="4">
        <f t="shared" si="24"/>
        <v>0.57474532622385788</v>
      </c>
      <c r="BM16">
        <v>0.1</v>
      </c>
      <c r="BN16" s="1">
        <v>2.5399999999999999E-4</v>
      </c>
      <c r="BO16">
        <v>0.35</v>
      </c>
      <c r="BP16" s="1">
        <v>5346000000</v>
      </c>
      <c r="BQ16" s="3">
        <f t="shared" si="32"/>
        <v>4822.8346456692907</v>
      </c>
      <c r="BR16" s="1">
        <f t="shared" si="33"/>
        <v>0.25743738806492489</v>
      </c>
      <c r="BS16" s="3">
        <f t="shared" si="49"/>
        <v>393.70078740157481</v>
      </c>
      <c r="BT16" s="3">
        <f t="shared" si="50"/>
        <v>1377.9527559055118</v>
      </c>
      <c r="BU16">
        <f>102.5*9.80665</f>
        <v>1005.1816249999999</v>
      </c>
      <c r="BV16" s="4">
        <f t="shared" si="46"/>
        <v>0.76640513878530492</v>
      </c>
      <c r="BW16" s="8"/>
      <c r="BX16" s="8"/>
      <c r="BY16" s="8"/>
      <c r="BZ16" s="8"/>
      <c r="CA16" s="8"/>
      <c r="CB16" s="8"/>
      <c r="CC16" s="8"/>
      <c r="CD16" s="8"/>
      <c r="CE16" s="4"/>
      <c r="CF16" s="8"/>
      <c r="CG16" s="8"/>
      <c r="CH16" s="8"/>
      <c r="CI16" s="8"/>
      <c r="CJ16"/>
      <c r="CK16" s="8"/>
      <c r="CL16" s="8"/>
      <c r="CM16" s="8"/>
      <c r="CN16" s="4"/>
      <c r="CO16">
        <f t="shared" si="45"/>
        <v>75</v>
      </c>
      <c r="CP16">
        <f t="shared" si="44"/>
        <v>0.74174036430092494</v>
      </c>
    </row>
    <row r="17" spans="1:94" x14ac:dyDescent="0.25">
      <c r="A17">
        <v>8</v>
      </c>
      <c r="B17">
        <f t="shared" si="1"/>
        <v>4</v>
      </c>
      <c r="C17">
        <v>4.46</v>
      </c>
      <c r="D17">
        <v>10</v>
      </c>
      <c r="E17">
        <f t="shared" si="2"/>
        <v>5605.3811659192816</v>
      </c>
      <c r="F17">
        <f t="shared" si="3"/>
        <v>0.2513177575812805</v>
      </c>
      <c r="G17">
        <f t="shared" si="4"/>
        <v>896.86098654708508</v>
      </c>
      <c r="H17">
        <f t="shared" si="5"/>
        <v>2242.1524663677128</v>
      </c>
      <c r="I17" s="2">
        <v>0.62</v>
      </c>
      <c r="J17">
        <v>1.885</v>
      </c>
      <c r="K17">
        <f t="shared" si="6"/>
        <v>0.9425</v>
      </c>
      <c r="L17">
        <v>2.74</v>
      </c>
      <c r="M17">
        <v>12</v>
      </c>
      <c r="N17">
        <v>31.3</v>
      </c>
      <c r="O17">
        <f t="shared" si="7"/>
        <v>55761.002149121952</v>
      </c>
      <c r="P17">
        <f t="shared" si="8"/>
        <v>0.17401516944471015</v>
      </c>
      <c r="Q17">
        <f t="shared" si="9"/>
        <v>343.978102189781</v>
      </c>
      <c r="R17">
        <f t="shared" si="10"/>
        <v>4379.5620437956204</v>
      </c>
      <c r="S17">
        <v>223</v>
      </c>
      <c r="T17" s="2">
        <f t="shared" si="11"/>
        <v>0.24955694161474304</v>
      </c>
      <c r="AK17">
        <v>4.58</v>
      </c>
      <c r="AL17">
        <v>5.0799999999999998E-2</v>
      </c>
      <c r="AM17">
        <v>18.420000000000002</v>
      </c>
      <c r="AN17">
        <v>25000</v>
      </c>
      <c r="AO17">
        <f t="shared" si="20"/>
        <v>1458.3106969707392</v>
      </c>
      <c r="AP17" s="1">
        <f t="shared" si="21"/>
        <v>0.31173386933564373</v>
      </c>
      <c r="AQ17">
        <f t="shared" si="22"/>
        <v>90.157480314960637</v>
      </c>
      <c r="AR17">
        <f t="shared" si="23"/>
        <v>362.59842519685043</v>
      </c>
      <c r="AS17" s="3">
        <v>3.69</v>
      </c>
      <c r="AT17" s="4">
        <f t="shared" si="24"/>
        <v>0.43281841913592556</v>
      </c>
      <c r="BM17">
        <v>0.1</v>
      </c>
      <c r="BN17" s="1">
        <v>2.5399999999999999E-4</v>
      </c>
      <c r="BO17">
        <v>0.35</v>
      </c>
      <c r="BP17" s="1">
        <v>5346000000</v>
      </c>
      <c r="BQ17" s="3">
        <f t="shared" si="32"/>
        <v>4822.8346456692907</v>
      </c>
      <c r="BR17" s="1">
        <f t="shared" si="33"/>
        <v>0.25743738806492489</v>
      </c>
      <c r="BS17" s="3">
        <f t="shared" si="49"/>
        <v>393.70078740157481</v>
      </c>
      <c r="BT17" s="3">
        <f t="shared" si="50"/>
        <v>1377.9527559055118</v>
      </c>
      <c r="BU17">
        <f>81.25*9.80665</f>
        <v>796.79031249999991</v>
      </c>
      <c r="BV17" s="4">
        <f t="shared" si="46"/>
        <v>0.60751626854932705</v>
      </c>
      <c r="BW17" s="8"/>
      <c r="BX17" s="8"/>
      <c r="BY17" s="8"/>
      <c r="BZ17" s="8"/>
      <c r="CA17" s="8"/>
      <c r="CB17" s="8"/>
      <c r="CC17" s="8"/>
      <c r="CD17" s="8"/>
      <c r="CE17" s="4"/>
      <c r="CF17" s="8"/>
      <c r="CG17" s="8"/>
      <c r="CH17" s="8"/>
      <c r="CI17" s="8"/>
      <c r="CJ17"/>
      <c r="CK17" s="8"/>
      <c r="CL17" s="8"/>
      <c r="CM17" s="8"/>
      <c r="CN17" s="4"/>
      <c r="CO17">
        <f t="shared" si="45"/>
        <v>80</v>
      </c>
      <c r="CP17">
        <f t="shared" si="44"/>
        <v>0.73412044210192962</v>
      </c>
    </row>
    <row r="18" spans="1:94" x14ac:dyDescent="0.25">
      <c r="A18">
        <v>8</v>
      </c>
      <c r="B18">
        <f t="shared" si="1"/>
        <v>4</v>
      </c>
      <c r="C18">
        <v>4.2699999999999996</v>
      </c>
      <c r="D18">
        <v>10</v>
      </c>
      <c r="E18">
        <f t="shared" si="2"/>
        <v>5854.8009367681507</v>
      </c>
      <c r="F18">
        <f t="shared" si="3"/>
        <v>0.24957326383807024</v>
      </c>
      <c r="G18">
        <f t="shared" si="4"/>
        <v>936.76814988290414</v>
      </c>
      <c r="H18">
        <f t="shared" si="5"/>
        <v>2341.9203747072602</v>
      </c>
      <c r="I18" s="2">
        <v>0.6</v>
      </c>
      <c r="J18">
        <v>5.67</v>
      </c>
      <c r="K18">
        <f t="shared" si="6"/>
        <v>2.835</v>
      </c>
      <c r="L18">
        <v>1.99</v>
      </c>
      <c r="M18">
        <v>12</v>
      </c>
      <c r="N18">
        <v>31.3</v>
      </c>
      <c r="O18">
        <f t="shared" si="7"/>
        <v>25524.447635000397</v>
      </c>
      <c r="P18">
        <f t="shared" si="8"/>
        <v>0.19719095195986119</v>
      </c>
      <c r="Q18">
        <f t="shared" si="9"/>
        <v>1424.6231155778894</v>
      </c>
      <c r="R18">
        <f t="shared" si="10"/>
        <v>6030.150753768844</v>
      </c>
      <c r="S18">
        <v>81</v>
      </c>
      <c r="T18" s="2">
        <f t="shared" si="11"/>
        <v>0.17184811916378709</v>
      </c>
      <c r="AK18">
        <v>4.58</v>
      </c>
      <c r="AL18">
        <v>5.0799999999999998E-2</v>
      </c>
      <c r="AM18">
        <v>18.38</v>
      </c>
      <c r="AN18">
        <v>25000</v>
      </c>
      <c r="AO18">
        <f t="shared" si="20"/>
        <v>1451.9839768937179</v>
      </c>
      <c r="AP18" s="1">
        <f>AK18^0.16*AL18^0.16*AM18^-0.32</f>
        <v>0.31195080321147611</v>
      </c>
      <c r="AQ18">
        <f t="shared" si="22"/>
        <v>90.157480314960637</v>
      </c>
      <c r="AR18">
        <f t="shared" si="23"/>
        <v>361.81102362204723</v>
      </c>
      <c r="AS18" s="3">
        <v>4.03</v>
      </c>
      <c r="AT18" s="4">
        <f t="shared" si="24"/>
        <v>0.47269870707798917</v>
      </c>
      <c r="BM18">
        <v>0.1</v>
      </c>
      <c r="BN18" s="1">
        <v>2.5399999999999999E-4</v>
      </c>
      <c r="BO18">
        <v>0.35</v>
      </c>
      <c r="BP18" s="1">
        <v>5346000000</v>
      </c>
      <c r="BQ18" s="3">
        <f t="shared" si="32"/>
        <v>4822.8346456692907</v>
      </c>
      <c r="BR18" s="1">
        <f t="shared" si="33"/>
        <v>0.25743738806492489</v>
      </c>
      <c r="BS18" s="3">
        <f t="shared" si="49"/>
        <v>393.70078740157481</v>
      </c>
      <c r="BT18" s="3">
        <f t="shared" si="50"/>
        <v>1377.9527559055118</v>
      </c>
      <c r="BU18">
        <f>72.5*9.80665</f>
        <v>710.982125</v>
      </c>
      <c r="BV18" s="4">
        <f t="shared" si="46"/>
        <v>0.54209143962863038</v>
      </c>
      <c r="BW18" s="8"/>
      <c r="BX18" s="8"/>
      <c r="BY18" s="8"/>
      <c r="BZ18" s="8"/>
      <c r="CA18" s="8"/>
      <c r="CB18" s="8"/>
      <c r="CC18" s="8"/>
      <c r="CD18" s="8"/>
      <c r="CE18" s="4"/>
      <c r="CF18" s="8"/>
      <c r="CG18" s="8"/>
      <c r="CH18" s="8"/>
      <c r="CI18" s="8"/>
      <c r="CJ18"/>
      <c r="CK18" s="8"/>
      <c r="CL18" s="8"/>
      <c r="CM18" s="8"/>
      <c r="CN18" s="4"/>
      <c r="CO18">
        <f t="shared" si="45"/>
        <v>85</v>
      </c>
      <c r="CP18">
        <f t="shared" si="44"/>
        <v>0.72703394310372549</v>
      </c>
    </row>
    <row r="19" spans="1:94" x14ac:dyDescent="0.25">
      <c r="A19">
        <v>8</v>
      </c>
      <c r="B19">
        <f t="shared" si="1"/>
        <v>4</v>
      </c>
      <c r="C19">
        <v>4.57</v>
      </c>
      <c r="D19">
        <v>10</v>
      </c>
      <c r="E19">
        <f t="shared" si="2"/>
        <v>5470.4595185995622</v>
      </c>
      <c r="F19">
        <f t="shared" si="3"/>
        <v>0.25229938426362286</v>
      </c>
      <c r="G19">
        <f t="shared" si="4"/>
        <v>875.27352297592995</v>
      </c>
      <c r="H19">
        <f t="shared" si="5"/>
        <v>2188.1838074398247</v>
      </c>
      <c r="I19" s="2">
        <v>0.56999999999999995</v>
      </c>
      <c r="J19">
        <v>3.75</v>
      </c>
      <c r="K19">
        <f t="shared" si="6"/>
        <v>1.875</v>
      </c>
      <c r="L19">
        <v>2.0099999999999998</v>
      </c>
      <c r="M19">
        <v>12</v>
      </c>
      <c r="N19">
        <v>31.3</v>
      </c>
      <c r="O19">
        <f t="shared" si="7"/>
        <v>38208.955223880599</v>
      </c>
      <c r="P19">
        <f t="shared" si="8"/>
        <v>0.18486452276894086</v>
      </c>
      <c r="Q19">
        <f t="shared" si="9"/>
        <v>932.8358208955226</v>
      </c>
      <c r="R19">
        <f t="shared" si="10"/>
        <v>5970.1492537313443</v>
      </c>
      <c r="S19">
        <v>98</v>
      </c>
      <c r="T19" s="2">
        <f t="shared" si="11"/>
        <v>0.20379798139897626</v>
      </c>
      <c r="BM19">
        <v>0.1</v>
      </c>
      <c r="BN19" s="1">
        <v>2.5399999999999999E-4</v>
      </c>
      <c r="BO19">
        <v>0.4</v>
      </c>
      <c r="BP19" s="1">
        <v>5346000000</v>
      </c>
      <c r="BQ19" s="3">
        <f t="shared" si="32"/>
        <v>6299.2125984251979</v>
      </c>
      <c r="BR19" s="1">
        <f t="shared" si="33"/>
        <v>0.24666878658372052</v>
      </c>
      <c r="BS19" s="3">
        <f t="shared" si="49"/>
        <v>393.70078740157481</v>
      </c>
      <c r="BT19" s="3">
        <f t="shared" si="50"/>
        <v>1574.8031496062993</v>
      </c>
      <c r="BU19">
        <f>102.5*9.80665</f>
        <v>1005.1816249999999</v>
      </c>
      <c r="BV19" s="4">
        <f t="shared" si="46"/>
        <v>0.76640513878530492</v>
      </c>
      <c r="BW19" s="8"/>
      <c r="BX19" s="8"/>
      <c r="BY19" s="8"/>
      <c r="BZ19" s="8"/>
      <c r="CA19" s="8"/>
      <c r="CB19" s="8"/>
      <c r="CC19" s="8"/>
      <c r="CD19" s="8"/>
      <c r="CE19" s="4"/>
      <c r="CF19" s="8"/>
      <c r="CG19" s="8"/>
      <c r="CH19" s="8"/>
      <c r="CI19" s="8"/>
      <c r="CJ19"/>
      <c r="CK19" s="8"/>
      <c r="CL19" s="8"/>
      <c r="CM19" s="8"/>
      <c r="CN19" s="4"/>
      <c r="CO19">
        <f t="shared" si="45"/>
        <v>90</v>
      </c>
      <c r="CP19">
        <f t="shared" si="44"/>
        <v>0.72041527711099806</v>
      </c>
    </row>
    <row r="20" spans="1:94" x14ac:dyDescent="0.25">
      <c r="A20">
        <v>8</v>
      </c>
      <c r="B20">
        <f t="shared" si="1"/>
        <v>4</v>
      </c>
      <c r="C20">
        <v>4.46</v>
      </c>
      <c r="D20">
        <v>10</v>
      </c>
      <c r="E20">
        <f t="shared" si="2"/>
        <v>5605.3811659192816</v>
      </c>
      <c r="F20">
        <f t="shared" si="3"/>
        <v>0.2513177575812805</v>
      </c>
      <c r="G20">
        <f t="shared" si="4"/>
        <v>896.86098654708508</v>
      </c>
      <c r="H20">
        <f t="shared" si="5"/>
        <v>2242.1524663677128</v>
      </c>
      <c r="I20" s="2">
        <v>0.53</v>
      </c>
      <c r="J20">
        <v>1.885</v>
      </c>
      <c r="K20">
        <f t="shared" si="6"/>
        <v>0.9425</v>
      </c>
      <c r="L20">
        <v>2.8</v>
      </c>
      <c r="M20">
        <v>24</v>
      </c>
      <c r="N20">
        <v>31.3</v>
      </c>
      <c r="O20">
        <f t="shared" si="7"/>
        <v>218264.49412656311</v>
      </c>
      <c r="P20">
        <f t="shared" si="8"/>
        <v>0.13988228085177973</v>
      </c>
      <c r="Q20">
        <f t="shared" si="9"/>
        <v>336.60714285714289</v>
      </c>
      <c r="R20">
        <f t="shared" si="10"/>
        <v>8571.4285714285706</v>
      </c>
      <c r="S20">
        <v>239</v>
      </c>
      <c r="T20" s="2">
        <f t="shared" si="11"/>
        <v>0.25612251365492361</v>
      </c>
      <c r="BM20">
        <v>0.1</v>
      </c>
      <c r="BN20" s="1">
        <v>2.5399999999999999E-4</v>
      </c>
      <c r="BO20">
        <v>0.4</v>
      </c>
      <c r="BP20" s="1">
        <v>5346000000</v>
      </c>
      <c r="BQ20" s="3">
        <f t="shared" si="32"/>
        <v>6299.2125984251979</v>
      </c>
      <c r="BR20" s="1">
        <f t="shared" si="33"/>
        <v>0.24666878658372052</v>
      </c>
      <c r="BS20" s="3">
        <f t="shared" si="49"/>
        <v>393.70078740157481</v>
      </c>
      <c r="BT20" s="3">
        <f t="shared" si="50"/>
        <v>1574.8031496062993</v>
      </c>
      <c r="BU20">
        <f>96.25*9.80665</f>
        <v>943.8900625</v>
      </c>
      <c r="BV20" s="4">
        <f t="shared" si="46"/>
        <v>0.71967311812766444</v>
      </c>
      <c r="BW20" s="8"/>
      <c r="BX20" s="8"/>
      <c r="BY20" s="8"/>
      <c r="BZ20" s="8"/>
      <c r="CA20" s="8"/>
      <c r="CB20" s="8"/>
      <c r="CC20" s="8"/>
      <c r="CD20" s="8"/>
      <c r="CE20" s="4"/>
      <c r="CF20" s="8"/>
      <c r="CG20" s="8"/>
      <c r="CH20" s="8"/>
      <c r="CI20" s="8"/>
      <c r="CJ20"/>
      <c r="CK20" s="8"/>
      <c r="CL20" s="8"/>
      <c r="CM20" s="8"/>
      <c r="CN20" s="4"/>
      <c r="CO20">
        <f t="shared" si="45"/>
        <v>95</v>
      </c>
      <c r="CP20">
        <f t="shared" si="44"/>
        <v>0.71421001954046237</v>
      </c>
    </row>
    <row r="21" spans="1:94" x14ac:dyDescent="0.25">
      <c r="A21">
        <v>8</v>
      </c>
      <c r="B21">
        <f t="shared" si="1"/>
        <v>4</v>
      </c>
      <c r="C21">
        <v>4.5999999999999996</v>
      </c>
      <c r="D21">
        <v>10</v>
      </c>
      <c r="E21">
        <f t="shared" si="2"/>
        <v>5434.782608695652</v>
      </c>
      <c r="F21">
        <f t="shared" si="3"/>
        <v>0.25256365373000672</v>
      </c>
      <c r="G21">
        <f t="shared" si="4"/>
        <v>869.56521739130437</v>
      </c>
      <c r="H21">
        <f t="shared" si="5"/>
        <v>2173.913043478261</v>
      </c>
      <c r="I21" s="2">
        <v>0.49</v>
      </c>
      <c r="J21">
        <v>1.885</v>
      </c>
      <c r="K21">
        <f t="shared" si="6"/>
        <v>0.9425</v>
      </c>
      <c r="L21">
        <v>1.99</v>
      </c>
      <c r="M21">
        <v>30</v>
      </c>
      <c r="N21">
        <v>31.3</v>
      </c>
      <c r="O21">
        <f t="shared" si="7"/>
        <v>479852.84512749425</v>
      </c>
      <c r="P21">
        <f t="shared" si="8"/>
        <v>0.12331693107784646</v>
      </c>
      <c r="Q21">
        <f t="shared" si="9"/>
        <v>473.6180904522613</v>
      </c>
      <c r="R21">
        <f t="shared" si="10"/>
        <v>15075.37688442211</v>
      </c>
      <c r="S21">
        <v>91</v>
      </c>
      <c r="T21" s="2">
        <f t="shared" si="11"/>
        <v>0.19306393634450156</v>
      </c>
      <c r="BM21">
        <v>0.1</v>
      </c>
      <c r="BN21" s="1">
        <v>2.5399999999999999E-4</v>
      </c>
      <c r="BO21">
        <v>0.4</v>
      </c>
      <c r="BP21" s="1">
        <v>5346000000</v>
      </c>
      <c r="BQ21" s="3">
        <f t="shared" si="32"/>
        <v>6299.2125984251979</v>
      </c>
      <c r="BR21" s="1">
        <f>BM21^0.16*BN21^0.16*BO21^-0.32</f>
        <v>0.24666878658372052</v>
      </c>
      <c r="BS21" s="3">
        <f t="shared" si="49"/>
        <v>393.70078740157481</v>
      </c>
      <c r="BT21" s="3">
        <f t="shared" si="50"/>
        <v>1574.8031496062993</v>
      </c>
      <c r="BU21">
        <f>92.5*9.80665</f>
        <v>907.11512499999992</v>
      </c>
      <c r="BV21" s="4">
        <f t="shared" si="46"/>
        <v>0.69163390573308003</v>
      </c>
      <c r="BW21" s="8"/>
      <c r="BX21" s="8"/>
      <c r="BY21" s="8"/>
      <c r="BZ21" s="8"/>
      <c r="CA21" s="8"/>
      <c r="CB21" s="8"/>
      <c r="CC21" s="8"/>
      <c r="CD21" s="8"/>
      <c r="CE21" s="4"/>
      <c r="CF21" s="8"/>
      <c r="CG21" s="8"/>
      <c r="CH21" s="8"/>
      <c r="CI21" s="8"/>
      <c r="CJ21"/>
      <c r="CK21" s="8"/>
      <c r="CL21" s="8"/>
      <c r="CM21" s="8"/>
      <c r="CN21" s="4"/>
      <c r="CO21">
        <f t="shared" si="45"/>
        <v>100</v>
      </c>
      <c r="CP21">
        <f t="shared" si="44"/>
        <v>0.70837253663750466</v>
      </c>
    </row>
    <row r="22" spans="1:94" x14ac:dyDescent="0.25">
      <c r="A22">
        <v>8</v>
      </c>
      <c r="B22">
        <f t="shared" si="1"/>
        <v>4</v>
      </c>
      <c r="C22">
        <v>4.46</v>
      </c>
      <c r="D22">
        <v>10</v>
      </c>
      <c r="E22">
        <f t="shared" si="2"/>
        <v>5605.3811659192816</v>
      </c>
      <c r="F22">
        <f t="shared" si="3"/>
        <v>0.2513177575812805</v>
      </c>
      <c r="G22">
        <f t="shared" si="4"/>
        <v>896.86098654708508</v>
      </c>
      <c r="H22">
        <f t="shared" si="5"/>
        <v>2242.1524663677128</v>
      </c>
      <c r="I22" s="2">
        <v>0.64</v>
      </c>
      <c r="J22">
        <v>5.67</v>
      </c>
      <c r="K22">
        <f t="shared" si="6"/>
        <v>2.835</v>
      </c>
      <c r="L22">
        <v>5.83</v>
      </c>
      <c r="M22">
        <v>6</v>
      </c>
      <c r="N22">
        <v>16.3</v>
      </c>
      <c r="O22">
        <f t="shared" si="7"/>
        <v>2178.1153856625551</v>
      </c>
      <c r="P22">
        <f t="shared" si="8"/>
        <v>0.29235266612051519</v>
      </c>
      <c r="Q22">
        <f t="shared" si="9"/>
        <v>486.27787307032588</v>
      </c>
      <c r="R22">
        <f t="shared" si="10"/>
        <v>1029.1595197255574</v>
      </c>
      <c r="S22">
        <v>670</v>
      </c>
      <c r="T22" s="2">
        <f t="shared" si="11"/>
        <v>0.31802432793394469</v>
      </c>
      <c r="CJ22"/>
      <c r="CO22">
        <f t="shared" si="45"/>
        <v>105</v>
      </c>
      <c r="CP22">
        <f t="shared" si="44"/>
        <v>0.7028642068191302</v>
      </c>
    </row>
    <row r="23" spans="1:94" x14ac:dyDescent="0.25">
      <c r="A23">
        <v>8</v>
      </c>
      <c r="B23">
        <f t="shared" si="1"/>
        <v>4</v>
      </c>
      <c r="C23">
        <v>4.68</v>
      </c>
      <c r="D23">
        <v>10</v>
      </c>
      <c r="E23">
        <f t="shared" si="2"/>
        <v>5341.8803418803418</v>
      </c>
      <c r="F23">
        <f t="shared" si="3"/>
        <v>0.25326136024597973</v>
      </c>
      <c r="G23">
        <f t="shared" si="4"/>
        <v>854.70085470085462</v>
      </c>
      <c r="H23">
        <f t="shared" si="5"/>
        <v>2136.7521367521367</v>
      </c>
      <c r="I23" s="2">
        <v>0.52</v>
      </c>
      <c r="J23">
        <v>3.75</v>
      </c>
      <c r="K23">
        <f t="shared" si="6"/>
        <v>1.875</v>
      </c>
      <c r="L23">
        <v>5.96</v>
      </c>
      <c r="M23">
        <v>6</v>
      </c>
      <c r="N23">
        <v>16.3</v>
      </c>
      <c r="O23">
        <f t="shared" si="7"/>
        <v>3221.4765100671138</v>
      </c>
      <c r="P23">
        <f t="shared" si="8"/>
        <v>0.2746067479215481</v>
      </c>
      <c r="Q23">
        <f t="shared" si="9"/>
        <v>314.59731543624162</v>
      </c>
      <c r="R23">
        <f t="shared" si="10"/>
        <v>1006.7114093959732</v>
      </c>
      <c r="S23">
        <v>503</v>
      </c>
      <c r="T23" s="2">
        <f t="shared" si="11"/>
        <v>0.22845365775745649</v>
      </c>
      <c r="CJ23"/>
      <c r="CO23">
        <f t="shared" si="45"/>
        <v>110</v>
      </c>
      <c r="CP23">
        <f t="shared" si="44"/>
        <v>0.69765206776312627</v>
      </c>
    </row>
    <row r="24" spans="1:94" x14ac:dyDescent="0.25">
      <c r="A24">
        <v>8</v>
      </c>
      <c r="B24">
        <f t="shared" si="1"/>
        <v>4</v>
      </c>
      <c r="C24">
        <v>4.3600000000000003</v>
      </c>
      <c r="D24">
        <v>10</v>
      </c>
      <c r="E24">
        <f t="shared" si="2"/>
        <v>5733.9449541284403</v>
      </c>
      <c r="F24">
        <f t="shared" si="3"/>
        <v>0.25040756027053018</v>
      </c>
      <c r="G24">
        <f t="shared" si="4"/>
        <v>917.43119266055044</v>
      </c>
      <c r="H24">
        <f t="shared" si="5"/>
        <v>2293.5779816513759</v>
      </c>
      <c r="I24" s="2">
        <v>0.61</v>
      </c>
      <c r="J24">
        <v>3.75</v>
      </c>
      <c r="K24">
        <f t="shared" si="6"/>
        <v>1.875</v>
      </c>
      <c r="L24">
        <v>5.9</v>
      </c>
      <c r="M24">
        <v>6</v>
      </c>
      <c r="N24">
        <v>16.3</v>
      </c>
      <c r="O24">
        <f t="shared" si="7"/>
        <v>3254.2372881355927</v>
      </c>
      <c r="P24">
        <f t="shared" si="8"/>
        <v>0.27416254648642746</v>
      </c>
      <c r="Q24">
        <f t="shared" si="9"/>
        <v>317.79661016949149</v>
      </c>
      <c r="R24">
        <f t="shared" si="10"/>
        <v>1016.9491525423728</v>
      </c>
      <c r="S24">
        <v>476</v>
      </c>
      <c r="T24" s="2">
        <f t="shared" si="11"/>
        <v>0.22061019564389581</v>
      </c>
      <c r="CJ24"/>
      <c r="CO24">
        <f t="shared" si="45"/>
        <v>115</v>
      </c>
      <c r="CP24">
        <f t="shared" si="44"/>
        <v>0.69270777296295005</v>
      </c>
    </row>
    <row r="25" spans="1:94" x14ac:dyDescent="0.25">
      <c r="A25">
        <v>8</v>
      </c>
      <c r="B25">
        <f t="shared" si="1"/>
        <v>4</v>
      </c>
      <c r="C25">
        <v>4.5599999999999996</v>
      </c>
      <c r="D25">
        <v>10</v>
      </c>
      <c r="E25">
        <f t="shared" si="2"/>
        <v>5482.4561403508778</v>
      </c>
      <c r="F25">
        <f t="shared" si="3"/>
        <v>0.25221097058538738</v>
      </c>
      <c r="G25">
        <f t="shared" si="4"/>
        <v>877.19298245614038</v>
      </c>
      <c r="H25">
        <f t="shared" si="5"/>
        <v>2192.9824561403511</v>
      </c>
      <c r="I25" s="2">
        <v>0.69</v>
      </c>
      <c r="J25">
        <v>1.885</v>
      </c>
      <c r="K25">
        <f t="shared" si="6"/>
        <v>0.9425</v>
      </c>
      <c r="L25">
        <v>5.83</v>
      </c>
      <c r="M25">
        <v>6</v>
      </c>
      <c r="N25">
        <v>16.3</v>
      </c>
      <c r="O25">
        <f t="shared" si="7"/>
        <v>6551.6786401627005</v>
      </c>
      <c r="P25">
        <f t="shared" si="8"/>
        <v>0.2451227306893124</v>
      </c>
      <c r="Q25">
        <f t="shared" si="9"/>
        <v>161.66380789022298</v>
      </c>
      <c r="R25">
        <f t="shared" si="10"/>
        <v>1029.1595197255574</v>
      </c>
      <c r="S25">
        <v>682</v>
      </c>
      <c r="T25" s="2">
        <f t="shared" si="11"/>
        <v>0.32372028604619446</v>
      </c>
      <c r="CJ25"/>
      <c r="CO25">
        <f t="shared" si="45"/>
        <v>120</v>
      </c>
      <c r="CP25">
        <f t="shared" si="44"/>
        <v>0.68800677681940225</v>
      </c>
    </row>
    <row r="26" spans="1:94" x14ac:dyDescent="0.25">
      <c r="A26">
        <v>8</v>
      </c>
      <c r="B26">
        <f t="shared" si="1"/>
        <v>4</v>
      </c>
      <c r="C26">
        <v>4.59</v>
      </c>
      <c r="D26">
        <v>10</v>
      </c>
      <c r="E26">
        <f t="shared" si="2"/>
        <v>5446.6230936819165</v>
      </c>
      <c r="F26">
        <f t="shared" si="3"/>
        <v>0.25247572518626021</v>
      </c>
      <c r="G26">
        <f t="shared" si="4"/>
        <v>871.45969498910665</v>
      </c>
      <c r="H26">
        <f t="shared" si="5"/>
        <v>2178.6492374727668</v>
      </c>
      <c r="I26" s="2">
        <v>0.66</v>
      </c>
      <c r="J26">
        <v>5.67</v>
      </c>
      <c r="K26">
        <f t="shared" si="6"/>
        <v>2.835</v>
      </c>
      <c r="L26">
        <v>2.98</v>
      </c>
      <c r="M26">
        <v>6</v>
      </c>
      <c r="N26">
        <v>15.7</v>
      </c>
      <c r="O26">
        <f t="shared" si="7"/>
        <v>4261.2123149035897</v>
      </c>
      <c r="P26">
        <f t="shared" si="8"/>
        <v>0.26258788926045623</v>
      </c>
      <c r="Q26">
        <f t="shared" si="9"/>
        <v>951.34228187919462</v>
      </c>
      <c r="R26">
        <f t="shared" si="10"/>
        <v>2013.4228187919464</v>
      </c>
      <c r="S26">
        <v>119</v>
      </c>
      <c r="T26" s="2">
        <f t="shared" si="11"/>
        <v>0.22445280416970198</v>
      </c>
      <c r="CJ26"/>
      <c r="CO26">
        <f t="shared" si="45"/>
        <v>125</v>
      </c>
      <c r="CP26">
        <f t="shared" si="44"/>
        <v>0.6835276909406387</v>
      </c>
    </row>
    <row r="27" spans="1:94" x14ac:dyDescent="0.25">
      <c r="A27">
        <v>8</v>
      </c>
      <c r="B27">
        <f t="shared" si="1"/>
        <v>4</v>
      </c>
      <c r="C27">
        <v>4.5999999999999996</v>
      </c>
      <c r="D27">
        <v>10</v>
      </c>
      <c r="E27">
        <f t="shared" si="2"/>
        <v>5434.782608695652</v>
      </c>
      <c r="F27">
        <f t="shared" si="3"/>
        <v>0.25256365373000672</v>
      </c>
      <c r="G27">
        <f t="shared" si="4"/>
        <v>869.56521739130437</v>
      </c>
      <c r="H27">
        <f t="shared" si="5"/>
        <v>2173.913043478261</v>
      </c>
      <c r="I27" s="2">
        <v>0.7</v>
      </c>
      <c r="J27">
        <v>1.885</v>
      </c>
      <c r="K27">
        <f t="shared" si="6"/>
        <v>0.9425</v>
      </c>
      <c r="L27">
        <v>2.95</v>
      </c>
      <c r="M27">
        <v>6</v>
      </c>
      <c r="N27">
        <v>15.7</v>
      </c>
      <c r="O27">
        <f t="shared" si="7"/>
        <v>12947.893719372385</v>
      </c>
      <c r="P27">
        <f t="shared" si="8"/>
        <v>0.21981035105063604</v>
      </c>
      <c r="Q27">
        <f t="shared" si="9"/>
        <v>319.49152542372877</v>
      </c>
      <c r="R27">
        <f t="shared" si="10"/>
        <v>2033.8983050847455</v>
      </c>
      <c r="S27">
        <v>141</v>
      </c>
      <c r="T27" s="2">
        <f t="shared" si="11"/>
        <v>0.27138490212940419</v>
      </c>
      <c r="CJ27"/>
      <c r="CO27">
        <f t="shared" si="45"/>
        <v>130</v>
      </c>
      <c r="CP27">
        <f t="shared" si="44"/>
        <v>0.6792517703851142</v>
      </c>
    </row>
    <row r="28" spans="1:94" x14ac:dyDescent="0.25">
      <c r="A28">
        <v>8</v>
      </c>
      <c r="B28">
        <f t="shared" si="1"/>
        <v>4</v>
      </c>
      <c r="C28">
        <v>4.57</v>
      </c>
      <c r="D28">
        <v>10</v>
      </c>
      <c r="E28">
        <f t="shared" si="2"/>
        <v>5470.4595185995622</v>
      </c>
      <c r="F28">
        <f t="shared" si="3"/>
        <v>0.25229938426362286</v>
      </c>
      <c r="G28">
        <f t="shared" si="4"/>
        <v>875.27352297592995</v>
      </c>
      <c r="H28">
        <f t="shared" si="5"/>
        <v>2188.1838074398247</v>
      </c>
      <c r="I28" s="2">
        <v>0.55000000000000004</v>
      </c>
      <c r="J28">
        <v>1.885</v>
      </c>
      <c r="K28">
        <f t="shared" si="6"/>
        <v>0.9425</v>
      </c>
      <c r="L28">
        <v>2.96</v>
      </c>
      <c r="M28">
        <v>6</v>
      </c>
      <c r="N28">
        <v>15.7</v>
      </c>
      <c r="O28">
        <f t="shared" si="7"/>
        <v>12904.150835185319</v>
      </c>
      <c r="P28">
        <f t="shared" si="8"/>
        <v>0.21992940084036469</v>
      </c>
      <c r="Q28">
        <f t="shared" si="9"/>
        <v>318.41216216216219</v>
      </c>
      <c r="R28">
        <f t="shared" si="10"/>
        <v>2027.0270270270271</v>
      </c>
      <c r="S28">
        <v>158</v>
      </c>
      <c r="T28" s="2">
        <f t="shared" si="11"/>
        <v>0.3020537745489506</v>
      </c>
      <c r="CJ28"/>
      <c r="CO28">
        <f t="shared" si="45"/>
        <v>135</v>
      </c>
      <c r="CP28">
        <f t="shared" si="44"/>
        <v>0.67516249970842679</v>
      </c>
    </row>
    <row r="29" spans="1:94" x14ac:dyDescent="0.25">
      <c r="A29">
        <v>8</v>
      </c>
      <c r="B29">
        <f t="shared" si="1"/>
        <v>4</v>
      </c>
      <c r="C29">
        <v>4.58</v>
      </c>
      <c r="D29">
        <v>10</v>
      </c>
      <c r="E29">
        <f t="shared" si="2"/>
        <v>5458.5152838427948</v>
      </c>
      <c r="F29">
        <f t="shared" si="3"/>
        <v>0.25238763558001831</v>
      </c>
      <c r="G29">
        <f t="shared" si="4"/>
        <v>873.36244541484723</v>
      </c>
      <c r="H29">
        <f t="shared" si="5"/>
        <v>2183.406113537118</v>
      </c>
      <c r="I29" s="2">
        <v>0.48</v>
      </c>
      <c r="J29">
        <v>5.67</v>
      </c>
      <c r="K29">
        <f t="shared" si="6"/>
        <v>2.835</v>
      </c>
      <c r="L29">
        <v>2.11</v>
      </c>
      <c r="M29">
        <v>6</v>
      </c>
      <c r="N29">
        <v>15.7</v>
      </c>
      <c r="O29">
        <f t="shared" si="7"/>
        <v>6018.2050703377718</v>
      </c>
      <c r="P29">
        <f t="shared" si="8"/>
        <v>0.24847647815354207</v>
      </c>
      <c r="Q29">
        <f t="shared" si="9"/>
        <v>1343.6018957345973</v>
      </c>
      <c r="R29">
        <f t="shared" si="10"/>
        <v>2843.6018957345973</v>
      </c>
      <c r="S29">
        <v>44</v>
      </c>
      <c r="T29" s="2">
        <f t="shared" si="11"/>
        <v>0.16553825324342145</v>
      </c>
      <c r="BW29"/>
      <c r="BX29"/>
      <c r="BY29"/>
      <c r="BZ29"/>
      <c r="CA29"/>
      <c r="CJ29"/>
      <c r="CO29">
        <f t="shared" si="45"/>
        <v>140</v>
      </c>
      <c r="CP29">
        <f t="shared" si="44"/>
        <v>0.67124525650619771</v>
      </c>
    </row>
    <row r="30" spans="1:94" x14ac:dyDescent="0.25">
      <c r="A30">
        <v>8</v>
      </c>
      <c r="B30">
        <f t="shared" si="1"/>
        <v>4</v>
      </c>
      <c r="C30">
        <v>4.74</v>
      </c>
      <c r="D30">
        <v>10</v>
      </c>
      <c r="E30">
        <f t="shared" si="2"/>
        <v>5274.2616033755276</v>
      </c>
      <c r="F30">
        <f t="shared" si="3"/>
        <v>0.25377809516249422</v>
      </c>
      <c r="G30">
        <f t="shared" si="4"/>
        <v>843.8818565400843</v>
      </c>
      <c r="H30">
        <f t="shared" si="5"/>
        <v>2109.7046413502107</v>
      </c>
      <c r="I30" s="2">
        <v>0.46</v>
      </c>
      <c r="J30">
        <v>5.67</v>
      </c>
      <c r="K30">
        <f t="shared" si="6"/>
        <v>2.835</v>
      </c>
      <c r="L30">
        <v>2.0099999999999998</v>
      </c>
      <c r="M30">
        <v>6</v>
      </c>
      <c r="N30">
        <v>15.7</v>
      </c>
      <c r="O30">
        <f t="shared" si="7"/>
        <v>6317.6182579167662</v>
      </c>
      <c r="P30">
        <f t="shared" si="8"/>
        <v>0.24655366302105233</v>
      </c>
      <c r="Q30">
        <f t="shared" si="9"/>
        <v>1410.4477611940301</v>
      </c>
      <c r="R30">
        <f t="shared" si="10"/>
        <v>2985.0746268656721</v>
      </c>
      <c r="S30">
        <v>42</v>
      </c>
      <c r="T30" s="2">
        <f t="shared" si="11"/>
        <v>0.174127665635704</v>
      </c>
      <c r="CJ30"/>
      <c r="CO30">
        <f t="shared" si="45"/>
        <v>145</v>
      </c>
      <c r="CP30">
        <f t="shared" si="44"/>
        <v>0.66748703573828827</v>
      </c>
    </row>
    <row r="31" spans="1:94" x14ac:dyDescent="0.25">
      <c r="A31">
        <v>8</v>
      </c>
      <c r="B31">
        <f t="shared" si="1"/>
        <v>4</v>
      </c>
      <c r="C31">
        <v>4.5</v>
      </c>
      <c r="D31">
        <v>10</v>
      </c>
      <c r="E31">
        <f t="shared" si="2"/>
        <v>5555.5555555555547</v>
      </c>
      <c r="F31">
        <f t="shared" si="3"/>
        <v>0.25167704190665141</v>
      </c>
      <c r="G31">
        <f t="shared" si="4"/>
        <v>888.8888888888888</v>
      </c>
      <c r="H31">
        <f t="shared" si="5"/>
        <v>2222.2222222222222</v>
      </c>
      <c r="I31" s="2">
        <v>0.55000000000000004</v>
      </c>
      <c r="J31">
        <v>3.75</v>
      </c>
      <c r="K31">
        <f t="shared" si="6"/>
        <v>1.875</v>
      </c>
      <c r="L31">
        <v>2.13</v>
      </c>
      <c r="M31">
        <v>6</v>
      </c>
      <c r="N31">
        <v>15.7</v>
      </c>
      <c r="O31">
        <f t="shared" si="7"/>
        <v>9014.0845070422529</v>
      </c>
      <c r="P31">
        <f t="shared" si="8"/>
        <v>0.23292308841997583</v>
      </c>
      <c r="Q31">
        <f t="shared" si="9"/>
        <v>880.28169014084506</v>
      </c>
      <c r="R31">
        <f t="shared" si="10"/>
        <v>2816.9014084507044</v>
      </c>
      <c r="S31">
        <v>48</v>
      </c>
      <c r="T31" s="2">
        <f t="shared" si="11"/>
        <v>0.17721179834809991</v>
      </c>
      <c r="CJ31"/>
      <c r="CO31">
        <f t="shared" si="45"/>
        <v>150</v>
      </c>
      <c r="CP31">
        <f t="shared" si="44"/>
        <v>0.66387622216857556</v>
      </c>
    </row>
    <row r="32" spans="1:94" x14ac:dyDescent="0.25">
      <c r="A32">
        <v>8</v>
      </c>
      <c r="B32">
        <f t="shared" si="1"/>
        <v>4</v>
      </c>
      <c r="C32">
        <v>4.5</v>
      </c>
      <c r="D32">
        <v>10</v>
      </c>
      <c r="E32">
        <f t="shared" si="2"/>
        <v>5555.5555555555547</v>
      </c>
      <c r="F32">
        <f t="shared" si="3"/>
        <v>0.25167704190665141</v>
      </c>
      <c r="G32">
        <f t="shared" si="4"/>
        <v>888.8888888888888</v>
      </c>
      <c r="H32">
        <f t="shared" si="5"/>
        <v>2222.2222222222222</v>
      </c>
      <c r="I32" s="2">
        <v>0.47</v>
      </c>
      <c r="J32">
        <v>3.75</v>
      </c>
      <c r="K32">
        <f t="shared" si="6"/>
        <v>1.875</v>
      </c>
      <c r="L32">
        <v>2.0699999999999998</v>
      </c>
      <c r="M32">
        <v>6</v>
      </c>
      <c r="N32">
        <v>15.7</v>
      </c>
      <c r="O32">
        <f t="shared" si="7"/>
        <v>9275.36231884058</v>
      </c>
      <c r="P32">
        <f t="shared" si="8"/>
        <v>0.23186065514957444</v>
      </c>
      <c r="Q32">
        <f t="shared" si="9"/>
        <v>905.79710144927549</v>
      </c>
      <c r="R32">
        <f t="shared" si="10"/>
        <v>2898.5507246376815</v>
      </c>
      <c r="S32">
        <v>41</v>
      </c>
      <c r="T32" s="2">
        <f t="shared" si="11"/>
        <v>0.16027056507029178</v>
      </c>
      <c r="CJ32"/>
      <c r="CO32">
        <f t="shared" si="45"/>
        <v>155</v>
      </c>
      <c r="CP32">
        <f t="shared" si="44"/>
        <v>0.660402401222139</v>
      </c>
    </row>
    <row r="33" spans="1:94" x14ac:dyDescent="0.25">
      <c r="A33">
        <v>8</v>
      </c>
      <c r="B33">
        <f t="shared" si="1"/>
        <v>4</v>
      </c>
      <c r="C33">
        <v>4.6100000000000003</v>
      </c>
      <c r="D33">
        <v>10</v>
      </c>
      <c r="E33">
        <f t="shared" si="2"/>
        <v>5422.9934924078088</v>
      </c>
      <c r="F33">
        <f t="shared" si="3"/>
        <v>0.25265142185492079</v>
      </c>
      <c r="G33">
        <f t="shared" si="4"/>
        <v>867.67895878524939</v>
      </c>
      <c r="H33">
        <f t="shared" si="5"/>
        <v>2169.1973969631235</v>
      </c>
      <c r="I33" s="2">
        <v>0.44</v>
      </c>
      <c r="J33">
        <v>5.69</v>
      </c>
      <c r="K33">
        <f t="shared" si="6"/>
        <v>2.8450000000000002</v>
      </c>
      <c r="L33">
        <v>5.94</v>
      </c>
      <c r="M33">
        <v>12</v>
      </c>
      <c r="N33">
        <v>16.3</v>
      </c>
      <c r="O33">
        <f t="shared" si="7"/>
        <v>8521.0630026095732</v>
      </c>
      <c r="P33">
        <f t="shared" si="8"/>
        <v>0.23502875269779613</v>
      </c>
      <c r="Q33">
        <f t="shared" si="9"/>
        <v>478.95622895622893</v>
      </c>
      <c r="R33">
        <f t="shared" si="10"/>
        <v>2020.2020202020199</v>
      </c>
      <c r="S33">
        <v>622</v>
      </c>
      <c r="T33" s="2">
        <f t="shared" si="11"/>
        <v>0.28440691077407826</v>
      </c>
      <c r="CJ33"/>
      <c r="CO33">
        <f t="shared" si="45"/>
        <v>160</v>
      </c>
      <c r="CP33">
        <f t="shared" si="44"/>
        <v>0.65705620076195415</v>
      </c>
    </row>
    <row r="34" spans="1:94" x14ac:dyDescent="0.25">
      <c r="A34">
        <v>8</v>
      </c>
      <c r="B34">
        <f t="shared" si="1"/>
        <v>4</v>
      </c>
      <c r="C34">
        <v>4.53</v>
      </c>
      <c r="D34">
        <v>10</v>
      </c>
      <c r="E34">
        <f t="shared" si="2"/>
        <v>5518.7637969094922</v>
      </c>
      <c r="F34">
        <f t="shared" si="3"/>
        <v>0.25194474880163015</v>
      </c>
      <c r="G34">
        <f t="shared" si="4"/>
        <v>883.00220750551875</v>
      </c>
      <c r="H34">
        <f t="shared" si="5"/>
        <v>2207.5055187637968</v>
      </c>
      <c r="I34" s="2">
        <v>0.62</v>
      </c>
      <c r="J34">
        <v>5.69</v>
      </c>
      <c r="K34">
        <f t="shared" si="6"/>
        <v>2.8450000000000002</v>
      </c>
      <c r="L34">
        <v>5.85</v>
      </c>
      <c r="M34">
        <v>12</v>
      </c>
      <c r="N34">
        <v>16.3</v>
      </c>
      <c r="O34">
        <f t="shared" si="7"/>
        <v>8652.1562795727987</v>
      </c>
      <c r="P34">
        <f t="shared" si="8"/>
        <v>0.23445532617574041</v>
      </c>
      <c r="Q34">
        <f t="shared" si="9"/>
        <v>486.32478632478632</v>
      </c>
      <c r="R34">
        <f t="shared" si="10"/>
        <v>2051.2820512820513</v>
      </c>
      <c r="S34">
        <v>855</v>
      </c>
      <c r="T34" s="2">
        <f t="shared" si="11"/>
        <v>0.40306680505670278</v>
      </c>
      <c r="CJ34"/>
      <c r="CO34">
        <f t="shared" si="45"/>
        <v>165</v>
      </c>
      <c r="CP34">
        <f t="shared" si="44"/>
        <v>0.65382915793598773</v>
      </c>
    </row>
    <row r="35" spans="1:94" x14ac:dyDescent="0.25">
      <c r="A35">
        <v>8</v>
      </c>
      <c r="B35">
        <f t="shared" si="1"/>
        <v>4</v>
      </c>
      <c r="C35">
        <v>4.49</v>
      </c>
      <c r="D35">
        <v>10</v>
      </c>
      <c r="E35">
        <f t="shared" si="2"/>
        <v>5567.9287305122498</v>
      </c>
      <c r="F35">
        <f t="shared" si="3"/>
        <v>0.25158747310268942</v>
      </c>
      <c r="G35">
        <f t="shared" si="4"/>
        <v>890.86859688195989</v>
      </c>
      <c r="H35">
        <f t="shared" si="5"/>
        <v>2227.1714922048996</v>
      </c>
      <c r="I35" s="2">
        <v>0.52</v>
      </c>
      <c r="J35">
        <v>5.69</v>
      </c>
      <c r="K35">
        <f t="shared" si="6"/>
        <v>2.8450000000000002</v>
      </c>
      <c r="L35">
        <v>5.85</v>
      </c>
      <c r="M35">
        <v>12</v>
      </c>
      <c r="N35">
        <v>16.3</v>
      </c>
      <c r="O35">
        <f t="shared" si="7"/>
        <v>8652.1562795727987</v>
      </c>
      <c r="P35">
        <f t="shared" si="8"/>
        <v>0.23445532617574041</v>
      </c>
      <c r="Q35">
        <f t="shared" si="9"/>
        <v>486.32478632478632</v>
      </c>
      <c r="R35">
        <f t="shared" si="10"/>
        <v>2051.2820512820513</v>
      </c>
      <c r="S35">
        <v>815</v>
      </c>
      <c r="T35" s="2">
        <f t="shared" si="11"/>
        <v>0.38420987850434241</v>
      </c>
      <c r="CJ35"/>
      <c r="CO35">
        <f t="shared" si="45"/>
        <v>170</v>
      </c>
      <c r="CP35">
        <f t="shared" si="44"/>
        <v>0.65071360649345522</v>
      </c>
    </row>
    <row r="36" spans="1:94" x14ac:dyDescent="0.25">
      <c r="A36">
        <v>8</v>
      </c>
      <c r="B36">
        <f t="shared" si="1"/>
        <v>4</v>
      </c>
      <c r="C36">
        <v>4.45</v>
      </c>
      <c r="D36">
        <v>10</v>
      </c>
      <c r="E36">
        <f t="shared" si="2"/>
        <v>5617.9775280898875</v>
      </c>
      <c r="F36">
        <f t="shared" si="3"/>
        <v>0.25122751372459595</v>
      </c>
      <c r="G36">
        <f t="shared" si="4"/>
        <v>898.87640449438209</v>
      </c>
      <c r="H36">
        <f t="shared" si="5"/>
        <v>2247.1910112359551</v>
      </c>
      <c r="I36" s="2">
        <v>0.44</v>
      </c>
      <c r="J36">
        <v>3.75</v>
      </c>
      <c r="K36">
        <f t="shared" si="6"/>
        <v>1.875</v>
      </c>
      <c r="L36">
        <v>5.98</v>
      </c>
      <c r="M36">
        <v>12</v>
      </c>
      <c r="N36">
        <v>16.3</v>
      </c>
      <c r="O36">
        <f t="shared" si="7"/>
        <v>12842.809364548493</v>
      </c>
      <c r="P36">
        <f t="shared" si="8"/>
        <v>0.22009713745568216</v>
      </c>
      <c r="Q36">
        <f t="shared" si="9"/>
        <v>313.5451505016722</v>
      </c>
      <c r="R36">
        <f t="shared" si="10"/>
        <v>2006.688963210702</v>
      </c>
      <c r="S36">
        <v>547</v>
      </c>
      <c r="T36" s="2">
        <f t="shared" si="11"/>
        <v>0.24677866397549339</v>
      </c>
      <c r="CJ36"/>
      <c r="CO36">
        <f t="shared" si="45"/>
        <v>175</v>
      </c>
      <c r="CP36">
        <f t="shared" si="44"/>
        <v>0.64770258092222921</v>
      </c>
    </row>
    <row r="37" spans="1:94" x14ac:dyDescent="0.25">
      <c r="A37">
        <v>8</v>
      </c>
      <c r="B37">
        <f t="shared" si="1"/>
        <v>4</v>
      </c>
      <c r="C37">
        <v>4.51</v>
      </c>
      <c r="D37">
        <v>10</v>
      </c>
      <c r="E37">
        <f t="shared" si="2"/>
        <v>5543.2372505543235</v>
      </c>
      <c r="F37">
        <f t="shared" si="3"/>
        <v>0.25176644367126938</v>
      </c>
      <c r="G37">
        <f t="shared" si="4"/>
        <v>886.91796008869176</v>
      </c>
      <c r="H37">
        <f t="shared" si="5"/>
        <v>2217.2949002217292</v>
      </c>
      <c r="I37" s="2">
        <v>0.44</v>
      </c>
      <c r="J37">
        <v>1.885</v>
      </c>
      <c r="K37">
        <f t="shared" si="6"/>
        <v>0.9425</v>
      </c>
      <c r="L37">
        <v>5.87</v>
      </c>
      <c r="M37">
        <v>12</v>
      </c>
      <c r="N37">
        <v>16.3</v>
      </c>
      <c r="O37">
        <f t="shared" si="7"/>
        <v>26028.133882213657</v>
      </c>
      <c r="P37">
        <f t="shared" si="8"/>
        <v>0.19657537593118771</v>
      </c>
      <c r="Q37">
        <f t="shared" si="9"/>
        <v>160.56218057921635</v>
      </c>
      <c r="R37">
        <f t="shared" si="10"/>
        <v>2044.2930153321975</v>
      </c>
      <c r="S37">
        <v>803</v>
      </c>
      <c r="T37" s="2">
        <f t="shared" si="11"/>
        <v>0.37597761889297665</v>
      </c>
      <c r="CJ37"/>
      <c r="CO37">
        <f t="shared" si="45"/>
        <v>180</v>
      </c>
      <c r="CP37">
        <f t="shared" si="44"/>
        <v>0.64478973449386601</v>
      </c>
    </row>
    <row r="38" spans="1:94" x14ac:dyDescent="0.25">
      <c r="A38">
        <v>8</v>
      </c>
      <c r="B38">
        <f t="shared" si="1"/>
        <v>4</v>
      </c>
      <c r="C38">
        <v>4.42</v>
      </c>
      <c r="D38">
        <v>10</v>
      </c>
      <c r="E38">
        <f t="shared" si="2"/>
        <v>5656.1085972850678</v>
      </c>
      <c r="F38">
        <f t="shared" si="3"/>
        <v>0.25095575626664418</v>
      </c>
      <c r="G38">
        <f t="shared" si="4"/>
        <v>904.97737556561083</v>
      </c>
      <c r="H38">
        <f t="shared" si="5"/>
        <v>2262.443438914027</v>
      </c>
      <c r="I38" s="2">
        <v>0.51</v>
      </c>
      <c r="J38">
        <v>5.67</v>
      </c>
      <c r="K38">
        <f t="shared" si="6"/>
        <v>2.835</v>
      </c>
      <c r="L38">
        <v>1.93</v>
      </c>
      <c r="M38">
        <v>12</v>
      </c>
      <c r="N38">
        <v>15.7</v>
      </c>
      <c r="O38">
        <f t="shared" si="7"/>
        <v>26317.953779093674</v>
      </c>
      <c r="P38">
        <f t="shared" si="8"/>
        <v>0.19622740510834116</v>
      </c>
      <c r="Q38">
        <f t="shared" si="9"/>
        <v>1468.9119170984454</v>
      </c>
      <c r="R38">
        <f t="shared" si="10"/>
        <v>6217.6165803108806</v>
      </c>
      <c r="S38">
        <v>50</v>
      </c>
      <c r="T38" s="2">
        <f t="shared" si="11"/>
        <v>0.22483607164104361</v>
      </c>
      <c r="CJ38"/>
      <c r="CO38">
        <f t="shared" si="45"/>
        <v>185</v>
      </c>
      <c r="CP38">
        <f t="shared" si="44"/>
        <v>0.64196926887327777</v>
      </c>
    </row>
    <row r="39" spans="1:94" x14ac:dyDescent="0.25">
      <c r="A39">
        <v>8</v>
      </c>
      <c r="B39">
        <f t="shared" si="1"/>
        <v>4</v>
      </c>
      <c r="C39">
        <v>4.5199999999999996</v>
      </c>
      <c r="D39">
        <v>10</v>
      </c>
      <c r="E39">
        <f t="shared" si="2"/>
        <v>5530.9734513274343</v>
      </c>
      <c r="F39">
        <f t="shared" si="3"/>
        <v>0.25185567907740103</v>
      </c>
      <c r="G39">
        <f t="shared" si="4"/>
        <v>884.95575221238948</v>
      </c>
      <c r="H39">
        <f t="shared" si="5"/>
        <v>2212.3893805309735</v>
      </c>
      <c r="I39" s="2">
        <v>0.6</v>
      </c>
      <c r="J39">
        <v>3.75</v>
      </c>
      <c r="K39">
        <f t="shared" si="6"/>
        <v>1.875</v>
      </c>
      <c r="L39">
        <v>2.0699999999999998</v>
      </c>
      <c r="M39">
        <v>12</v>
      </c>
      <c r="N39">
        <v>15.7</v>
      </c>
      <c r="O39">
        <f t="shared" si="7"/>
        <v>37101.44927536232</v>
      </c>
      <c r="P39">
        <f t="shared" si="8"/>
        <v>0.18573658663851916</v>
      </c>
      <c r="Q39">
        <f t="shared" si="9"/>
        <v>905.79710144927549</v>
      </c>
      <c r="R39">
        <f t="shared" si="10"/>
        <v>5797.1014492753629</v>
      </c>
      <c r="S39">
        <v>51</v>
      </c>
      <c r="T39" s="2">
        <f t="shared" si="11"/>
        <v>0.19936094679475319</v>
      </c>
      <c r="CJ39"/>
      <c r="CO39">
        <f t="shared" si="45"/>
        <v>190</v>
      </c>
      <c r="CP39">
        <f t="shared" si="44"/>
        <v>0.63923587339667087</v>
      </c>
    </row>
    <row r="40" spans="1:94" x14ac:dyDescent="0.25">
      <c r="A40">
        <v>8</v>
      </c>
      <c r="B40">
        <f t="shared" si="1"/>
        <v>4</v>
      </c>
      <c r="C40">
        <v>4.49</v>
      </c>
      <c r="D40">
        <v>10</v>
      </c>
      <c r="E40">
        <f t="shared" si="2"/>
        <v>5567.9287305122498</v>
      </c>
      <c r="F40">
        <f t="shared" si="3"/>
        <v>0.25158747310268942</v>
      </c>
      <c r="G40">
        <f t="shared" si="4"/>
        <v>890.86859688195989</v>
      </c>
      <c r="H40">
        <f t="shared" si="5"/>
        <v>2227.1714922048996</v>
      </c>
      <c r="I40" s="2">
        <v>0.71</v>
      </c>
      <c r="J40">
        <v>5.67</v>
      </c>
      <c r="K40">
        <f t="shared" si="6"/>
        <v>2.835</v>
      </c>
      <c r="L40">
        <v>5.92</v>
      </c>
      <c r="M40">
        <v>30</v>
      </c>
      <c r="N40">
        <v>16.3</v>
      </c>
      <c r="O40">
        <f t="shared" si="7"/>
        <v>53625.053625053624</v>
      </c>
      <c r="P40">
        <f t="shared" si="8"/>
        <v>0.17510605413347358</v>
      </c>
      <c r="Q40">
        <f t="shared" si="9"/>
        <v>478.88513513513516</v>
      </c>
      <c r="R40">
        <f t="shared" si="10"/>
        <v>5067.5675675675675</v>
      </c>
      <c r="S40">
        <v>612</v>
      </c>
      <c r="T40" s="2">
        <f t="shared" si="11"/>
        <v>0.28172841960240513</v>
      </c>
      <c r="CJ40"/>
      <c r="CO40">
        <f t="shared" si="45"/>
        <v>195</v>
      </c>
      <c r="CP40">
        <f t="shared" si="44"/>
        <v>0.63658467247346884</v>
      </c>
    </row>
    <row r="41" spans="1:94" x14ac:dyDescent="0.25">
      <c r="A41">
        <v>8</v>
      </c>
      <c r="B41">
        <f t="shared" si="1"/>
        <v>4</v>
      </c>
      <c r="C41">
        <v>4.5599999999999996</v>
      </c>
      <c r="D41">
        <v>10</v>
      </c>
      <c r="E41">
        <f t="shared" si="2"/>
        <v>5482.4561403508778</v>
      </c>
      <c r="F41">
        <f t="shared" si="3"/>
        <v>0.25221097058538738</v>
      </c>
      <c r="G41">
        <f t="shared" si="4"/>
        <v>877.19298245614038</v>
      </c>
      <c r="H41">
        <f t="shared" si="5"/>
        <v>2192.9824561403511</v>
      </c>
      <c r="I41" s="2">
        <v>0.72</v>
      </c>
      <c r="J41">
        <v>3.75</v>
      </c>
      <c r="K41">
        <f t="shared" si="6"/>
        <v>1.875</v>
      </c>
      <c r="L41">
        <v>5.91</v>
      </c>
      <c r="M41">
        <v>30</v>
      </c>
      <c r="N41">
        <v>16.3</v>
      </c>
      <c r="O41">
        <f t="shared" si="7"/>
        <v>81218.274111675128</v>
      </c>
      <c r="P41">
        <f t="shared" si="8"/>
        <v>0.16385337790132798</v>
      </c>
      <c r="Q41">
        <f t="shared" si="9"/>
        <v>317.25888324873097</v>
      </c>
      <c r="R41">
        <f t="shared" si="10"/>
        <v>5076.1421319796955</v>
      </c>
      <c r="S41">
        <v>612</v>
      </c>
      <c r="T41" s="2">
        <f t="shared" si="11"/>
        <v>0.28268262186473736</v>
      </c>
      <c r="CJ41"/>
      <c r="CO41">
        <f t="shared" si="45"/>
        <v>200</v>
      </c>
      <c r="CP41">
        <f t="shared" si="44"/>
        <v>0.6340111798474104</v>
      </c>
    </row>
    <row r="42" spans="1:94" x14ac:dyDescent="0.25">
      <c r="A42">
        <v>8</v>
      </c>
      <c r="B42">
        <f t="shared" si="1"/>
        <v>4</v>
      </c>
      <c r="C42">
        <v>4.47</v>
      </c>
      <c r="D42">
        <v>10</v>
      </c>
      <c r="E42">
        <f t="shared" si="2"/>
        <v>5592.8411633109617</v>
      </c>
      <c r="F42">
        <f>B42^0.16*(C42*0.001)^0.16*D42^-0.32</f>
        <v>0.25140783163171232</v>
      </c>
      <c r="G42">
        <f t="shared" si="4"/>
        <v>894.8545861297539</v>
      </c>
      <c r="H42">
        <f t="shared" si="5"/>
        <v>2237.136465324385</v>
      </c>
      <c r="I42" s="2">
        <v>0.59</v>
      </c>
      <c r="J42">
        <v>1.885</v>
      </c>
      <c r="K42">
        <f t="shared" si="6"/>
        <v>0.9425</v>
      </c>
      <c r="L42">
        <v>5.97</v>
      </c>
      <c r="M42">
        <v>30</v>
      </c>
      <c r="N42">
        <v>16.3</v>
      </c>
      <c r="O42">
        <f t="shared" si="7"/>
        <v>159950.94837583142</v>
      </c>
      <c r="P42">
        <f>K42^0.16*(L42*0.001)^0.16*M42^-0.32</f>
        <v>0.14701515593345052</v>
      </c>
      <c r="Q42">
        <f>K42/(L42*0.001)</f>
        <v>157.87269681742043</v>
      </c>
      <c r="R42">
        <f t="shared" si="10"/>
        <v>5025.1256281407041</v>
      </c>
      <c r="S42">
        <v>848</v>
      </c>
      <c r="T42" s="2">
        <f t="shared" si="11"/>
        <v>0.38385733192733157</v>
      </c>
      <c r="CJ42"/>
      <c r="CO42">
        <f t="shared" si="45"/>
        <v>205</v>
      </c>
      <c r="CP42">
        <f t="shared" si="44"/>
        <v>0.63151125867526536</v>
      </c>
    </row>
    <row r="43" spans="1:94" x14ac:dyDescent="0.25">
      <c r="CO43">
        <f t="shared" si="45"/>
        <v>210</v>
      </c>
      <c r="CP43">
        <f t="shared" si="44"/>
        <v>0.62908108656102513</v>
      </c>
    </row>
    <row r="44" spans="1:94" x14ac:dyDescent="0.25">
      <c r="CO44">
        <f t="shared" si="45"/>
        <v>215</v>
      </c>
      <c r="CP44">
        <f t="shared" si="44"/>
        <v>0.62671712482845376</v>
      </c>
    </row>
    <row r="45" spans="1:94" x14ac:dyDescent="0.25">
      <c r="CO45">
        <f t="shared" si="45"/>
        <v>220</v>
      </c>
      <c r="CP45">
        <f t="shared" si="44"/>
        <v>0.62441609143273868</v>
      </c>
    </row>
    <row r="46" spans="1:94" x14ac:dyDescent="0.25">
      <c r="CO46">
        <f t="shared" si="45"/>
        <v>225</v>
      </c>
      <c r="CP46">
        <f t="shared" si="44"/>
        <v>0.62217493700825843</v>
      </c>
    </row>
    <row r="47" spans="1:94" x14ac:dyDescent="0.25">
      <c r="CO47">
        <f t="shared" si="45"/>
        <v>230</v>
      </c>
      <c r="CP47">
        <f t="shared" si="44"/>
        <v>0.61999082362852198</v>
      </c>
    </row>
    <row r="48" spans="1:94" x14ac:dyDescent="0.25">
      <c r="CO48">
        <f t="shared" si="45"/>
        <v>235</v>
      </c>
      <c r="CP48">
        <f t="shared" si="44"/>
        <v>0.61786110591951771</v>
      </c>
    </row>
    <row r="49" spans="93:94" x14ac:dyDescent="0.25">
      <c r="CO49">
        <f t="shared" si="45"/>
        <v>240</v>
      </c>
      <c r="CP49">
        <f t="shared" si="44"/>
        <v>0.61578331422171118</v>
      </c>
    </row>
    <row r="50" spans="93:94" x14ac:dyDescent="0.25">
      <c r="CO50">
        <f t="shared" si="45"/>
        <v>245</v>
      </c>
      <c r="CP50">
        <f t="shared" si="44"/>
        <v>0.6137551395408648</v>
      </c>
    </row>
    <row r="51" spans="93:94" x14ac:dyDescent="0.25">
      <c r="CO51">
        <f t="shared" si="45"/>
        <v>250</v>
      </c>
      <c r="CP51">
        <f t="shared" si="44"/>
        <v>0.61177442006537852</v>
      </c>
    </row>
    <row r="52" spans="93:94" x14ac:dyDescent="0.25">
      <c r="CO52">
        <f t="shared" si="45"/>
        <v>255</v>
      </c>
      <c r="CP52">
        <f t="shared" si="44"/>
        <v>0.60983912905933002</v>
      </c>
    </row>
    <row r="53" spans="93:94" x14ac:dyDescent="0.25">
      <c r="CO53">
        <f t="shared" si="45"/>
        <v>260</v>
      </c>
      <c r="CP53">
        <f t="shared" si="44"/>
        <v>0.60794736396688764</v>
      </c>
    </row>
    <row r="54" spans="93:94" x14ac:dyDescent="0.25">
      <c r="CO54">
        <f t="shared" si="45"/>
        <v>265</v>
      </c>
      <c r="CP54">
        <f t="shared" si="44"/>
        <v>0.6060973365861505</v>
      </c>
    </row>
    <row r="55" spans="93:94" x14ac:dyDescent="0.25">
      <c r="CO55">
        <f t="shared" si="45"/>
        <v>270</v>
      </c>
      <c r="CP55">
        <f t="shared" si="44"/>
        <v>0.60428736418944184</v>
      </c>
    </row>
    <row r="56" spans="93:94" x14ac:dyDescent="0.25">
      <c r="CO56">
        <f t="shared" si="45"/>
        <v>275</v>
      </c>
      <c r="CP56">
        <f t="shared" si="44"/>
        <v>0.60251586148321823</v>
      </c>
    </row>
    <row r="57" spans="93:94" x14ac:dyDescent="0.25">
      <c r="CO57">
        <f t="shared" si="45"/>
        <v>280</v>
      </c>
      <c r="CP57">
        <f t="shared" si="44"/>
        <v>0.60078133331452477</v>
      </c>
    </row>
    <row r="58" spans="93:94" x14ac:dyDescent="0.25">
      <c r="CO58">
        <f t="shared" si="45"/>
        <v>285</v>
      </c>
      <c r="CP58">
        <f t="shared" si="44"/>
        <v>0.59908236804270154</v>
      </c>
    </row>
    <row r="59" spans="93:94" x14ac:dyDescent="0.25">
      <c r="CO59">
        <f t="shared" si="45"/>
        <v>290</v>
      </c>
      <c r="CP59">
        <f t="shared" si="44"/>
        <v>0.59741763150516347</v>
      </c>
    </row>
    <row r="60" spans="93:94" x14ac:dyDescent="0.25">
      <c r="CO60">
        <f t="shared" si="45"/>
        <v>295</v>
      </c>
      <c r="CP60">
        <f t="shared" si="44"/>
        <v>0.59578586151477075</v>
      </c>
    </row>
    <row r="61" spans="93:94" x14ac:dyDescent="0.25">
      <c r="CO61">
        <f t="shared" si="45"/>
        <v>300</v>
      </c>
      <c r="CP61">
        <f t="shared" si="44"/>
        <v>0.59418586283382357</v>
      </c>
    </row>
    <row r="62" spans="93:94" x14ac:dyDescent="0.25">
      <c r="CO62">
        <f t="shared" si="45"/>
        <v>305</v>
      </c>
      <c r="CP62">
        <f t="shared" si="44"/>
        <v>0.59261650257620646</v>
      </c>
    </row>
    <row r="63" spans="93:94" x14ac:dyDescent="0.25">
      <c r="CO63">
        <f t="shared" si="45"/>
        <v>310</v>
      </c>
      <c r="CP63">
        <f t="shared" si="44"/>
        <v>0.59107670599484818</v>
      </c>
    </row>
    <row r="64" spans="93:94" x14ac:dyDescent="0.25">
      <c r="CO64">
        <f t="shared" si="45"/>
        <v>315</v>
      </c>
      <c r="CP64">
        <f t="shared" si="44"/>
        <v>0.58956545261656668</v>
      </c>
    </row>
    <row r="65" spans="93:94" x14ac:dyDescent="0.25">
      <c r="CO65">
        <f t="shared" si="45"/>
        <v>320</v>
      </c>
      <c r="CP65">
        <f t="shared" si="44"/>
        <v>0.58808177269063211</v>
      </c>
    </row>
    <row r="66" spans="93:94" x14ac:dyDescent="0.25">
      <c r="CO66">
        <f t="shared" si="45"/>
        <v>325</v>
      </c>
      <c r="CP66">
        <f t="shared" si="44"/>
        <v>0.58662474392112629</v>
      </c>
    </row>
    <row r="67" spans="93:94" x14ac:dyDescent="0.25">
      <c r="CO67">
        <f t="shared" si="45"/>
        <v>330</v>
      </c>
      <c r="CP67">
        <f t="shared" si="44"/>
        <v>0.58519348845643382</v>
      </c>
    </row>
    <row r="68" spans="93:94" x14ac:dyDescent="0.25">
      <c r="CO68">
        <f t="shared" si="45"/>
        <v>335</v>
      </c>
      <c r="CP68">
        <f t="shared" ref="CP68:CP131" si="51">1.48*CO68^-0.16</f>
        <v>0.58378717011207426</v>
      </c>
    </row>
    <row r="69" spans="93:94" x14ac:dyDescent="0.25">
      <c r="CO69">
        <f t="shared" ref="CO69:CO132" si="52">CO68+5</f>
        <v>340</v>
      </c>
      <c r="CP69">
        <f t="shared" si="51"/>
        <v>0.58240499180560157</v>
      </c>
    </row>
    <row r="70" spans="93:94" x14ac:dyDescent="0.25">
      <c r="CO70">
        <f t="shared" si="52"/>
        <v>345</v>
      </c>
      <c r="CP70">
        <f t="shared" si="51"/>
        <v>0.581046193184524</v>
      </c>
    </row>
    <row r="71" spans="93:94" x14ac:dyDescent="0.25">
      <c r="CO71">
        <f t="shared" si="52"/>
        <v>350</v>
      </c>
      <c r="CP71">
        <f t="shared" si="51"/>
        <v>0.57971004843014906</v>
      </c>
    </row>
    <row r="72" spans="93:94" x14ac:dyDescent="0.25">
      <c r="CO72">
        <f t="shared" si="52"/>
        <v>355</v>
      </c>
      <c r="CP72">
        <f t="shared" si="51"/>
        <v>0.57839586422200295</v>
      </c>
    </row>
    <row r="73" spans="93:94" x14ac:dyDescent="0.25">
      <c r="CO73">
        <f t="shared" si="52"/>
        <v>360</v>
      </c>
      <c r="CP73">
        <f t="shared" si="51"/>
        <v>0.57710297784900089</v>
      </c>
    </row>
    <row r="74" spans="93:94" x14ac:dyDescent="0.25">
      <c r="CO74">
        <f t="shared" si="52"/>
        <v>365</v>
      </c>
      <c r="CP74">
        <f t="shared" si="51"/>
        <v>0.57583075545491325</v>
      </c>
    </row>
    <row r="75" spans="93:94" x14ac:dyDescent="0.25">
      <c r="CO75">
        <f t="shared" si="52"/>
        <v>370</v>
      </c>
      <c r="CP75">
        <f t="shared" si="51"/>
        <v>0.57457859040688397</v>
      </c>
    </row>
    <row r="76" spans="93:94" x14ac:dyDescent="0.25">
      <c r="CO76">
        <f t="shared" si="52"/>
        <v>375</v>
      </c>
      <c r="CP76">
        <f t="shared" si="51"/>
        <v>0.57334590177683553</v>
      </c>
    </row>
    <row r="77" spans="93:94" x14ac:dyDescent="0.25">
      <c r="CO77">
        <f t="shared" si="52"/>
        <v>380</v>
      </c>
      <c r="CP77">
        <f t="shared" si="51"/>
        <v>0.57213213292655984</v>
      </c>
    </row>
    <row r="78" spans="93:94" x14ac:dyDescent="0.25">
      <c r="CO78">
        <f t="shared" si="52"/>
        <v>385</v>
      </c>
      <c r="CP78">
        <f t="shared" si="51"/>
        <v>0.57093675018815326</v>
      </c>
    </row>
    <row r="79" spans="93:94" x14ac:dyDescent="0.25">
      <c r="CO79">
        <f t="shared" si="52"/>
        <v>390</v>
      </c>
      <c r="CP79">
        <f t="shared" si="51"/>
        <v>0.56975924163222647</v>
      </c>
    </row>
    <row r="80" spans="93:94" x14ac:dyDescent="0.25">
      <c r="CO80">
        <f t="shared" si="52"/>
        <v>395</v>
      </c>
      <c r="CP80">
        <f t="shared" si="51"/>
        <v>0.56859911591700396</v>
      </c>
    </row>
    <row r="81" spans="93:94" x14ac:dyDescent="0.25">
      <c r="CO81">
        <f t="shared" si="52"/>
        <v>400</v>
      </c>
      <c r="CP81">
        <f t="shared" si="51"/>
        <v>0.56745590121205602</v>
      </c>
    </row>
    <row r="82" spans="93:94" x14ac:dyDescent="0.25">
      <c r="CO82">
        <f t="shared" si="52"/>
        <v>405</v>
      </c>
      <c r="CP82">
        <f t="shared" si="51"/>
        <v>0.56632914419095326</v>
      </c>
    </row>
    <row r="83" spans="93:94" x14ac:dyDescent="0.25">
      <c r="CO83">
        <f t="shared" si="52"/>
        <v>410</v>
      </c>
      <c r="CP83">
        <f t="shared" si="51"/>
        <v>0.56521840908764243</v>
      </c>
    </row>
    <row r="84" spans="93:94" x14ac:dyDescent="0.25">
      <c r="CO84">
        <f t="shared" si="52"/>
        <v>415</v>
      </c>
      <c r="CP84">
        <f t="shared" si="51"/>
        <v>0.56412327681178676</v>
      </c>
    </row>
    <row r="85" spans="93:94" x14ac:dyDescent="0.25">
      <c r="CO85">
        <f t="shared" si="52"/>
        <v>420</v>
      </c>
      <c r="CP85">
        <f t="shared" si="51"/>
        <v>0.56304334411872747</v>
      </c>
    </row>
    <row r="86" spans="93:94" x14ac:dyDescent="0.25">
      <c r="CO86">
        <f t="shared" si="52"/>
        <v>425</v>
      </c>
      <c r="CP86">
        <f t="shared" si="51"/>
        <v>0.56197822283008547</v>
      </c>
    </row>
    <row r="87" spans="93:94" x14ac:dyDescent="0.25">
      <c r="CO87">
        <f t="shared" si="52"/>
        <v>430</v>
      </c>
      <c r="CP87">
        <f t="shared" si="51"/>
        <v>0.56092753910136184</v>
      </c>
    </row>
    <row r="88" spans="93:94" x14ac:dyDescent="0.25">
      <c r="CO88">
        <f t="shared" si="52"/>
        <v>435</v>
      </c>
      <c r="CP88">
        <f t="shared" si="51"/>
        <v>0.5598909327331868</v>
      </c>
    </row>
    <row r="89" spans="93:94" x14ac:dyDescent="0.25">
      <c r="CO89">
        <f t="shared" si="52"/>
        <v>440</v>
      </c>
      <c r="CP89">
        <f t="shared" si="51"/>
        <v>0.5588680565231543</v>
      </c>
    </row>
    <row r="90" spans="93:94" x14ac:dyDescent="0.25">
      <c r="CO90">
        <f t="shared" si="52"/>
        <v>445</v>
      </c>
      <c r="CP90">
        <f t="shared" si="51"/>
        <v>0.55785857565541341</v>
      </c>
    </row>
    <row r="91" spans="93:94" x14ac:dyDescent="0.25">
      <c r="CO91">
        <f t="shared" si="52"/>
        <v>450</v>
      </c>
      <c r="CP91">
        <f t="shared" si="51"/>
        <v>0.55686216712542336</v>
      </c>
    </row>
    <row r="92" spans="93:94" x14ac:dyDescent="0.25">
      <c r="CO92">
        <f t="shared" si="52"/>
        <v>455</v>
      </c>
      <c r="CP92">
        <f t="shared" si="51"/>
        <v>0.55587851919748033</v>
      </c>
    </row>
    <row r="93" spans="93:94" x14ac:dyDescent="0.25">
      <c r="CO93">
        <f t="shared" si="52"/>
        <v>460</v>
      </c>
      <c r="CP93">
        <f t="shared" si="51"/>
        <v>0.55490733089281008</v>
      </c>
    </row>
    <row r="94" spans="93:94" x14ac:dyDescent="0.25">
      <c r="CO94">
        <f t="shared" si="52"/>
        <v>465</v>
      </c>
      <c r="CP94">
        <f t="shared" si="51"/>
        <v>0.5539483115061945</v>
      </c>
    </row>
    <row r="95" spans="93:94" x14ac:dyDescent="0.25">
      <c r="CO95">
        <f t="shared" si="52"/>
        <v>470</v>
      </c>
      <c r="CP95">
        <f t="shared" si="51"/>
        <v>0.55300118014925181</v>
      </c>
    </row>
    <row r="96" spans="93:94" x14ac:dyDescent="0.25">
      <c r="CO96">
        <f t="shared" si="52"/>
        <v>475</v>
      </c>
      <c r="CP96">
        <f t="shared" si="51"/>
        <v>0.55206566531863632</v>
      </c>
    </row>
    <row r="97" spans="93:94" x14ac:dyDescent="0.25">
      <c r="CO97">
        <f t="shared" si="52"/>
        <v>480</v>
      </c>
      <c r="CP97">
        <f t="shared" si="51"/>
        <v>0.55114150448754895</v>
      </c>
    </row>
    <row r="98" spans="93:94" x14ac:dyDescent="0.25">
      <c r="CO98">
        <f t="shared" si="52"/>
        <v>485</v>
      </c>
      <c r="CP98">
        <f t="shared" si="51"/>
        <v>0.55022844371907553</v>
      </c>
    </row>
    <row r="99" spans="93:94" x14ac:dyDescent="0.25">
      <c r="CO99">
        <f t="shared" si="52"/>
        <v>490</v>
      </c>
      <c r="CP99">
        <f t="shared" si="51"/>
        <v>0.54932623729997021</v>
      </c>
    </row>
    <row r="100" spans="93:94" x14ac:dyDescent="0.25">
      <c r="CO100">
        <f t="shared" si="52"/>
        <v>495</v>
      </c>
      <c r="CP100">
        <f t="shared" si="51"/>
        <v>0.54843464739361036</v>
      </c>
    </row>
    <row r="101" spans="93:94" x14ac:dyDescent="0.25">
      <c r="CO101">
        <f t="shared" si="52"/>
        <v>500</v>
      </c>
      <c r="CP101">
        <f t="shared" si="51"/>
        <v>0.54755344371093462</v>
      </c>
    </row>
    <row r="102" spans="93:94" x14ac:dyDescent="0.25">
      <c r="CO102">
        <f t="shared" si="52"/>
        <v>505</v>
      </c>
      <c r="CP102">
        <f t="shared" si="51"/>
        <v>0.54668240319826378</v>
      </c>
    </row>
    <row r="103" spans="93:94" x14ac:dyDescent="0.25">
      <c r="CO103">
        <f t="shared" si="52"/>
        <v>510</v>
      </c>
      <c r="CP103">
        <f t="shared" si="51"/>
        <v>0.54582130974097975</v>
      </c>
    </row>
    <row r="104" spans="93:94" x14ac:dyDescent="0.25">
      <c r="CO104">
        <f t="shared" si="52"/>
        <v>515</v>
      </c>
      <c r="CP104">
        <f t="shared" si="51"/>
        <v>0.54496995388211089</v>
      </c>
    </row>
    <row r="105" spans="93:94" x14ac:dyDescent="0.25">
      <c r="CO105">
        <f t="shared" si="52"/>
        <v>520</v>
      </c>
      <c r="CP105">
        <f t="shared" si="51"/>
        <v>0.54412813255493742</v>
      </c>
    </row>
    <row r="106" spans="93:94" x14ac:dyDescent="0.25">
      <c r="CO106">
        <f t="shared" si="52"/>
        <v>525</v>
      </c>
      <c r="CP106">
        <f t="shared" si="51"/>
        <v>0.54329564882879045</v>
      </c>
    </row>
    <row r="107" spans="93:94" x14ac:dyDescent="0.25">
      <c r="CO107">
        <f t="shared" si="52"/>
        <v>530</v>
      </c>
      <c r="CP107">
        <f t="shared" si="51"/>
        <v>0.5424723116672745</v>
      </c>
    </row>
    <row r="108" spans="93:94" x14ac:dyDescent="0.25">
      <c r="CO108">
        <f t="shared" si="52"/>
        <v>535</v>
      </c>
      <c r="CP108">
        <f t="shared" si="51"/>
        <v>0.5416579356981972</v>
      </c>
    </row>
    <row r="109" spans="93:94" x14ac:dyDescent="0.25">
      <c r="CO109">
        <f t="shared" si="52"/>
        <v>540</v>
      </c>
      <c r="CP109">
        <f t="shared" si="51"/>
        <v>0.54085234099453261</v>
      </c>
    </row>
    <row r="110" spans="93:94" x14ac:dyDescent="0.25">
      <c r="CO110">
        <f t="shared" si="52"/>
        <v>545</v>
      </c>
      <c r="CP110">
        <f t="shared" si="51"/>
        <v>0.54005535286579709</v>
      </c>
    </row>
    <row r="111" spans="93:94" x14ac:dyDescent="0.25">
      <c r="CO111">
        <f t="shared" si="52"/>
        <v>550</v>
      </c>
      <c r="CP111">
        <f t="shared" si="51"/>
        <v>0.5392668016592459</v>
      </c>
    </row>
    <row r="112" spans="93:94" x14ac:dyDescent="0.25">
      <c r="CO112">
        <f t="shared" si="52"/>
        <v>555</v>
      </c>
      <c r="CP112">
        <f t="shared" si="51"/>
        <v>0.53848652257034968</v>
      </c>
    </row>
    <row r="113" spans="93:94" x14ac:dyDescent="0.25">
      <c r="CO113">
        <f t="shared" si="52"/>
        <v>560</v>
      </c>
      <c r="CP113">
        <f t="shared" si="51"/>
        <v>0.53771435546203439</v>
      </c>
    </row>
    <row r="114" spans="93:94" x14ac:dyDescent="0.25">
      <c r="CO114">
        <f t="shared" si="52"/>
        <v>565</v>
      </c>
      <c r="CP114">
        <f t="shared" si="51"/>
        <v>0.53695014469220692</v>
      </c>
    </row>
    <row r="115" spans="93:94" x14ac:dyDescent="0.25">
      <c r="CO115">
        <f t="shared" si="52"/>
        <v>570</v>
      </c>
      <c r="CP115">
        <f t="shared" si="51"/>
        <v>0.53619373894911648</v>
      </c>
    </row>
    <row r="116" spans="93:94" x14ac:dyDescent="0.25">
      <c r="CO116">
        <f t="shared" si="52"/>
        <v>575</v>
      </c>
      <c r="CP116">
        <f t="shared" si="51"/>
        <v>0.53544499109413068</v>
      </c>
    </row>
    <row r="117" spans="93:94" x14ac:dyDescent="0.25">
      <c r="CO117">
        <f t="shared" si="52"/>
        <v>580</v>
      </c>
      <c r="CP117">
        <f t="shared" si="51"/>
        <v>0.53470375801153014</v>
      </c>
    </row>
    <row r="118" spans="93:94" x14ac:dyDescent="0.25">
      <c r="CO118">
        <f t="shared" si="52"/>
        <v>585</v>
      </c>
      <c r="CP118">
        <f t="shared" si="51"/>
        <v>0.53396990046495352</v>
      </c>
    </row>
    <row r="119" spans="93:94" x14ac:dyDescent="0.25">
      <c r="CO119">
        <f t="shared" si="52"/>
        <v>590</v>
      </c>
      <c r="CP119">
        <f t="shared" si="51"/>
        <v>0.5332432829601409</v>
      </c>
    </row>
    <row r="120" spans="93:94" x14ac:dyDescent="0.25">
      <c r="CO120">
        <f t="shared" si="52"/>
        <v>595</v>
      </c>
      <c r="CP120">
        <f t="shared" si="51"/>
        <v>0.53252377361365055</v>
      </c>
    </row>
    <row r="121" spans="93:94" x14ac:dyDescent="0.25">
      <c r="CO121">
        <f t="shared" si="52"/>
        <v>600</v>
      </c>
      <c r="CP121">
        <f t="shared" si="51"/>
        <v>0.53181124402724156</v>
      </c>
    </row>
    <row r="122" spans="93:94" x14ac:dyDescent="0.25">
      <c r="CO122">
        <f t="shared" si="52"/>
        <v>605</v>
      </c>
      <c r="CP122">
        <f t="shared" si="51"/>
        <v>0.53110556916763108</v>
      </c>
    </row>
    <row r="123" spans="93:94" x14ac:dyDescent="0.25">
      <c r="CO123">
        <f t="shared" si="52"/>
        <v>610</v>
      </c>
      <c r="CP123">
        <f t="shared" si="51"/>
        <v>0.53040662725135601</v>
      </c>
    </row>
    <row r="124" spans="93:94" x14ac:dyDescent="0.25">
      <c r="CO124">
        <f t="shared" si="52"/>
        <v>615</v>
      </c>
      <c r="CP124">
        <f t="shared" si="51"/>
        <v>0.52971429963448091</v>
      </c>
    </row>
    <row r="125" spans="93:94" x14ac:dyDescent="0.25">
      <c r="CO125">
        <f t="shared" si="52"/>
        <v>620</v>
      </c>
      <c r="CP125">
        <f t="shared" si="51"/>
        <v>0.52902847070691128</v>
      </c>
    </row>
    <row r="126" spans="93:94" x14ac:dyDescent="0.25">
      <c r="CO126">
        <f t="shared" si="52"/>
        <v>625</v>
      </c>
      <c r="CP126">
        <f t="shared" si="51"/>
        <v>0.52834902779108495</v>
      </c>
    </row>
    <row r="127" spans="93:94" x14ac:dyDescent="0.25">
      <c r="CO127">
        <f t="shared" si="52"/>
        <v>630</v>
      </c>
      <c r="CP127">
        <f t="shared" si="51"/>
        <v>0.52767586104482478</v>
      </c>
    </row>
    <row r="128" spans="93:94" x14ac:dyDescent="0.25">
      <c r="CO128">
        <f t="shared" si="52"/>
        <v>635</v>
      </c>
      <c r="CP128">
        <f t="shared" si="51"/>
        <v>0.52700886336815456</v>
      </c>
    </row>
    <row r="129" spans="93:94" x14ac:dyDescent="0.25">
      <c r="CO129">
        <f t="shared" si="52"/>
        <v>640</v>
      </c>
      <c r="CP129">
        <f t="shared" si="51"/>
        <v>0.52634793031388072</v>
      </c>
    </row>
    <row r="130" spans="93:94" x14ac:dyDescent="0.25">
      <c r="CO130">
        <f t="shared" si="52"/>
        <v>645</v>
      </c>
      <c r="CP130">
        <f t="shared" si="51"/>
        <v>0.52569296000176402</v>
      </c>
    </row>
    <row r="131" spans="93:94" x14ac:dyDescent="0.25">
      <c r="CO131">
        <f t="shared" si="52"/>
        <v>650</v>
      </c>
      <c r="CP131">
        <f t="shared" si="51"/>
        <v>0.52504385303610968</v>
      </c>
    </row>
    <row r="132" spans="93:94" x14ac:dyDescent="0.25">
      <c r="CO132">
        <f t="shared" si="52"/>
        <v>655</v>
      </c>
      <c r="CP132">
        <f t="shared" ref="CP132:CP195" si="53">1.48*CO132^-0.16</f>
        <v>0.52440051242661245</v>
      </c>
    </row>
    <row r="133" spans="93:94" x14ac:dyDescent="0.25">
      <c r="CO133">
        <f t="shared" ref="CO133:CO196" si="54">CO132+5</f>
        <v>660</v>
      </c>
      <c r="CP133">
        <f t="shared" si="53"/>
        <v>0.52376284351230729</v>
      </c>
    </row>
    <row r="134" spans="93:94" x14ac:dyDescent="0.25">
      <c r="CO134">
        <f t="shared" si="54"/>
        <v>665</v>
      </c>
      <c r="CP134">
        <f t="shared" si="53"/>
        <v>0.52313075388847996</v>
      </c>
    </row>
    <row r="135" spans="93:94" x14ac:dyDescent="0.25">
      <c r="CO135">
        <f t="shared" si="54"/>
        <v>670</v>
      </c>
      <c r="CP135">
        <f t="shared" si="53"/>
        <v>0.52250415333639955</v>
      </c>
    </row>
    <row r="136" spans="93:94" x14ac:dyDescent="0.25">
      <c r="CO136">
        <f t="shared" si="54"/>
        <v>675</v>
      </c>
      <c r="CP136">
        <f t="shared" si="53"/>
        <v>0.52188295375574678</v>
      </c>
    </row>
    <row r="137" spans="93:94" x14ac:dyDescent="0.25">
      <c r="CO137">
        <f t="shared" si="54"/>
        <v>680</v>
      </c>
      <c r="CP137">
        <f t="shared" si="53"/>
        <v>0.52126706909961384</v>
      </c>
    </row>
    <row r="138" spans="93:94" x14ac:dyDescent="0.25">
      <c r="CO138">
        <f t="shared" si="54"/>
        <v>685</v>
      </c>
      <c r="CP138">
        <f t="shared" si="53"/>
        <v>0.52065641531195861</v>
      </c>
    </row>
    <row r="139" spans="93:94" x14ac:dyDescent="0.25">
      <c r="CO139">
        <f t="shared" si="54"/>
        <v>690</v>
      </c>
      <c r="CP139">
        <f t="shared" si="53"/>
        <v>0.52005091026740702</v>
      </c>
    </row>
    <row r="140" spans="93:94" x14ac:dyDescent="0.25">
      <c r="CO140">
        <f t="shared" si="54"/>
        <v>695</v>
      </c>
      <c r="CP140">
        <f t="shared" si="53"/>
        <v>0.51945047371329445</v>
      </c>
    </row>
    <row r="141" spans="93:94" x14ac:dyDescent="0.25">
      <c r="CO141">
        <f t="shared" si="54"/>
        <v>700</v>
      </c>
      <c r="CP141">
        <f t="shared" si="53"/>
        <v>0.51885502721385246</v>
      </c>
    </row>
    <row r="142" spans="93:94" x14ac:dyDescent="0.25">
      <c r="CO142">
        <f t="shared" si="54"/>
        <v>705</v>
      </c>
      <c r="CP142">
        <f t="shared" si="53"/>
        <v>0.51826449409644126</v>
      </c>
    </row>
    <row r="143" spans="93:94" x14ac:dyDescent="0.25">
      <c r="CO143">
        <f t="shared" si="54"/>
        <v>710</v>
      </c>
      <c r="CP143">
        <f t="shared" si="53"/>
        <v>0.51767879939974404</v>
      </c>
    </row>
    <row r="144" spans="93:94" x14ac:dyDescent="0.25">
      <c r="CO144">
        <f t="shared" si="54"/>
        <v>715</v>
      </c>
      <c r="CP144">
        <f t="shared" si="53"/>
        <v>0.51709786982383599</v>
      </c>
    </row>
    <row r="145" spans="93:94" x14ac:dyDescent="0.25">
      <c r="CO145">
        <f t="shared" si="54"/>
        <v>720</v>
      </c>
      <c r="CP145">
        <f t="shared" si="53"/>
        <v>0.51652163368204618</v>
      </c>
    </row>
    <row r="146" spans="93:94" x14ac:dyDescent="0.25">
      <c r="CO146">
        <f t="shared" si="54"/>
        <v>725</v>
      </c>
      <c r="CP146">
        <f t="shared" si="53"/>
        <v>0.51595002085453912</v>
      </c>
    </row>
    <row r="147" spans="93:94" x14ac:dyDescent="0.25">
      <c r="CO147">
        <f t="shared" si="54"/>
        <v>730</v>
      </c>
      <c r="CP147">
        <f t="shared" si="53"/>
        <v>0.51538296274354178</v>
      </c>
    </row>
    <row r="148" spans="93:94" x14ac:dyDescent="0.25">
      <c r="CO148">
        <f t="shared" si="54"/>
        <v>735</v>
      </c>
      <c r="CP148">
        <f t="shared" si="53"/>
        <v>0.51482039223014442</v>
      </c>
    </row>
    <row r="149" spans="93:94" x14ac:dyDescent="0.25">
      <c r="CO149">
        <f t="shared" si="54"/>
        <v>740</v>
      </c>
      <c r="CP149">
        <f t="shared" si="53"/>
        <v>0.51426224363261575</v>
      </c>
    </row>
    <row r="150" spans="93:94" x14ac:dyDescent="0.25">
      <c r="CO150">
        <f t="shared" si="54"/>
        <v>745</v>
      </c>
      <c r="CP150">
        <f t="shared" si="53"/>
        <v>0.5137084526661615</v>
      </c>
    </row>
    <row r="151" spans="93:94" x14ac:dyDescent="0.25">
      <c r="CO151">
        <f t="shared" si="54"/>
        <v>750</v>
      </c>
      <c r="CP151">
        <f t="shared" si="53"/>
        <v>0.5131589564040745</v>
      </c>
    </row>
    <row r="152" spans="93:94" x14ac:dyDescent="0.25">
      <c r="CO152">
        <f t="shared" si="54"/>
        <v>755</v>
      </c>
      <c r="CP152">
        <f t="shared" si="53"/>
        <v>0.51261369324021466</v>
      </c>
    </row>
    <row r="153" spans="93:94" x14ac:dyDescent="0.25">
      <c r="CO153">
        <f t="shared" si="54"/>
        <v>760</v>
      </c>
      <c r="CP153">
        <f t="shared" si="53"/>
        <v>0.51207260285276623</v>
      </c>
    </row>
    <row r="154" spans="93:94" x14ac:dyDescent="0.25">
      <c r="CO154">
        <f t="shared" si="54"/>
        <v>765</v>
      </c>
      <c r="CP154">
        <f t="shared" si="53"/>
        <v>0.5115356261692211</v>
      </c>
    </row>
    <row r="155" spans="93:94" x14ac:dyDescent="0.25">
      <c r="CO155">
        <f t="shared" si="54"/>
        <v>770</v>
      </c>
      <c r="CP155">
        <f t="shared" si="53"/>
        <v>0.51100270533253811</v>
      </c>
    </row>
    <row r="156" spans="93:94" x14ac:dyDescent="0.25">
      <c r="CO156">
        <f t="shared" si="54"/>
        <v>775</v>
      </c>
      <c r="CP156">
        <f t="shared" si="53"/>
        <v>0.51047378366843266</v>
      </c>
    </row>
    <row r="157" spans="93:94" x14ac:dyDescent="0.25">
      <c r="CO157">
        <f t="shared" si="54"/>
        <v>780</v>
      </c>
      <c r="CP157">
        <f t="shared" si="53"/>
        <v>0.50994880565375134</v>
      </c>
    </row>
    <row r="158" spans="93:94" x14ac:dyDescent="0.25">
      <c r="CO158">
        <f t="shared" si="54"/>
        <v>785</v>
      </c>
      <c r="CP158">
        <f t="shared" si="53"/>
        <v>0.50942771688588728</v>
      </c>
    </row>
    <row r="159" spans="93:94" x14ac:dyDescent="0.25">
      <c r="CO159">
        <f t="shared" si="54"/>
        <v>790</v>
      </c>
      <c r="CP159">
        <f t="shared" si="53"/>
        <v>0.50891046405319895</v>
      </c>
    </row>
    <row r="160" spans="93:94" x14ac:dyDescent="0.25">
      <c r="CO160">
        <f t="shared" si="54"/>
        <v>795</v>
      </c>
      <c r="CP160">
        <f t="shared" si="53"/>
        <v>0.50839699490639045</v>
      </c>
    </row>
    <row r="161" spans="93:94" x14ac:dyDescent="0.25">
      <c r="CO161">
        <f t="shared" si="54"/>
        <v>800</v>
      </c>
      <c r="CP161">
        <f t="shared" si="53"/>
        <v>0.50788725823081693</v>
      </c>
    </row>
    <row r="162" spans="93:94" x14ac:dyDescent="0.25">
      <c r="CO162">
        <f t="shared" si="54"/>
        <v>805</v>
      </c>
      <c r="CP162">
        <f t="shared" si="53"/>
        <v>0.50738120381968144</v>
      </c>
    </row>
    <row r="163" spans="93:94" x14ac:dyDescent="0.25">
      <c r="CO163">
        <f t="shared" si="54"/>
        <v>810</v>
      </c>
      <c r="CP163">
        <f t="shared" si="53"/>
        <v>0.50687878244808593</v>
      </c>
    </row>
    <row r="164" spans="93:94" x14ac:dyDescent="0.25">
      <c r="CO164">
        <f t="shared" si="54"/>
        <v>815</v>
      </c>
      <c r="CP164">
        <f t="shared" si="53"/>
        <v>0.50637994584790669</v>
      </c>
    </row>
    <row r="165" spans="93:94" x14ac:dyDescent="0.25">
      <c r="CO165">
        <f t="shared" si="54"/>
        <v>820</v>
      </c>
      <c r="CP165">
        <f t="shared" si="53"/>
        <v>0.505884646683463</v>
      </c>
    </row>
    <row r="166" spans="93:94" x14ac:dyDescent="0.25">
      <c r="CO166">
        <f t="shared" si="54"/>
        <v>825</v>
      </c>
      <c r="CP166">
        <f t="shared" si="53"/>
        <v>0.50539283852794692</v>
      </c>
    </row>
    <row r="167" spans="93:94" x14ac:dyDescent="0.25">
      <c r="CO167">
        <f t="shared" si="54"/>
        <v>830</v>
      </c>
      <c r="CP167">
        <f t="shared" si="53"/>
        <v>0.50490447584058973</v>
      </c>
    </row>
    <row r="168" spans="93:94" x14ac:dyDescent="0.25">
      <c r="CO168">
        <f t="shared" si="54"/>
        <v>835</v>
      </c>
      <c r="CP168">
        <f t="shared" si="53"/>
        <v>0.50441951394453377</v>
      </c>
    </row>
    <row r="169" spans="93:94" x14ac:dyDescent="0.25">
      <c r="CO169">
        <f t="shared" si="54"/>
        <v>840</v>
      </c>
      <c r="CP169">
        <f t="shared" si="53"/>
        <v>0.50393790900538682</v>
      </c>
    </row>
    <row r="170" spans="93:94" x14ac:dyDescent="0.25">
      <c r="CO170">
        <f t="shared" si="54"/>
        <v>845</v>
      </c>
      <c r="CP170">
        <f t="shared" si="53"/>
        <v>0.50345961801043237</v>
      </c>
    </row>
    <row r="171" spans="93:94" x14ac:dyDescent="0.25">
      <c r="CO171">
        <f t="shared" si="54"/>
        <v>850</v>
      </c>
      <c r="CP171">
        <f t="shared" si="53"/>
        <v>0.50298459874847323</v>
      </c>
    </row>
    <row r="172" spans="93:94" x14ac:dyDescent="0.25">
      <c r="CO172">
        <f t="shared" si="54"/>
        <v>855</v>
      </c>
      <c r="CP172">
        <f t="shared" si="53"/>
        <v>0.50251280979028334</v>
      </c>
    </row>
    <row r="173" spans="93:94" x14ac:dyDescent="0.25">
      <c r="CO173">
        <f t="shared" si="54"/>
        <v>860</v>
      </c>
      <c r="CP173">
        <f t="shared" si="53"/>
        <v>0.50204421046964931</v>
      </c>
    </row>
    <row r="174" spans="93:94" x14ac:dyDescent="0.25">
      <c r="CO174">
        <f t="shared" si="54"/>
        <v>865</v>
      </c>
      <c r="CP174">
        <f t="shared" si="53"/>
        <v>0.50157876086497777</v>
      </c>
    </row>
    <row r="175" spans="93:94" x14ac:dyDescent="0.25">
      <c r="CO175">
        <f t="shared" si="54"/>
        <v>870</v>
      </c>
      <c r="CP175">
        <f t="shared" si="53"/>
        <v>0.50111642178144922</v>
      </c>
    </row>
    <row r="176" spans="93:94" x14ac:dyDescent="0.25">
      <c r="CO176">
        <f t="shared" si="54"/>
        <v>875</v>
      </c>
      <c r="CP176">
        <f t="shared" si="53"/>
        <v>0.50065715473370032</v>
      </c>
    </row>
    <row r="177" spans="93:94" x14ac:dyDescent="0.25">
      <c r="CO177">
        <f t="shared" si="54"/>
        <v>880</v>
      </c>
      <c r="CP177">
        <f t="shared" si="53"/>
        <v>0.50020092192901433</v>
      </c>
    </row>
    <row r="178" spans="93:94" x14ac:dyDescent="0.25">
      <c r="CO178">
        <f t="shared" si="54"/>
        <v>885</v>
      </c>
      <c r="CP178">
        <f t="shared" si="53"/>
        <v>0.49974768625100335</v>
      </c>
    </row>
    <row r="179" spans="93:94" x14ac:dyDescent="0.25">
      <c r="CO179">
        <f t="shared" si="54"/>
        <v>890</v>
      </c>
      <c r="CP179">
        <f t="shared" si="53"/>
        <v>0.49929741124376403</v>
      </c>
    </row>
    <row r="180" spans="93:94" x14ac:dyDescent="0.25">
      <c r="CO180">
        <f t="shared" si="54"/>
        <v>895</v>
      </c>
      <c r="CP180">
        <f t="shared" si="53"/>
        <v>0.49885006109649171</v>
      </c>
    </row>
    <row r="181" spans="93:94" x14ac:dyDescent="0.25">
      <c r="CO181">
        <f t="shared" si="54"/>
        <v>900</v>
      </c>
      <c r="CP181">
        <f t="shared" si="53"/>
        <v>0.49840560062853645</v>
      </c>
    </row>
    <row r="182" spans="93:94" x14ac:dyDescent="0.25">
      <c r="CO182">
        <f t="shared" si="54"/>
        <v>905</v>
      </c>
      <c r="CP182">
        <f t="shared" si="53"/>
        <v>0.49796399527488605</v>
      </c>
    </row>
    <row r="183" spans="93:94" x14ac:dyDescent="0.25">
      <c r="CO183">
        <f t="shared" si="54"/>
        <v>910</v>
      </c>
      <c r="CP183">
        <f t="shared" si="53"/>
        <v>0.49752521107206116</v>
      </c>
    </row>
    <row r="184" spans="93:94" x14ac:dyDescent="0.25">
      <c r="CO184">
        <f t="shared" si="54"/>
        <v>915</v>
      </c>
      <c r="CP184">
        <f t="shared" si="53"/>
        <v>0.49708921464441036</v>
      </c>
    </row>
    <row r="185" spans="93:94" x14ac:dyDescent="0.25">
      <c r="CO185">
        <f t="shared" si="54"/>
        <v>920</v>
      </c>
      <c r="CP185">
        <f t="shared" si="53"/>
        <v>0.49665597319078919</v>
      </c>
    </row>
    <row r="186" spans="93:94" x14ac:dyDescent="0.25">
      <c r="CO186">
        <f t="shared" si="54"/>
        <v>925</v>
      </c>
      <c r="CP186">
        <f t="shared" si="53"/>
        <v>0.49622545447161159</v>
      </c>
    </row>
    <row r="187" spans="93:94" x14ac:dyDescent="0.25">
      <c r="CO187">
        <f t="shared" si="54"/>
        <v>930</v>
      </c>
      <c r="CP187">
        <f t="shared" si="53"/>
        <v>0.49579762679626227</v>
      </c>
    </row>
    <row r="188" spans="93:94" x14ac:dyDescent="0.25">
      <c r="CO188">
        <f t="shared" si="54"/>
        <v>935</v>
      </c>
      <c r="CP188">
        <f t="shared" si="53"/>
        <v>0.49537245901085641</v>
      </c>
    </row>
    <row r="189" spans="93:94" x14ac:dyDescent="0.25">
      <c r="CO189">
        <f t="shared" si="54"/>
        <v>940</v>
      </c>
      <c r="CP189">
        <f t="shared" si="53"/>
        <v>0.49494992048633663</v>
      </c>
    </row>
    <row r="190" spans="93:94" x14ac:dyDescent="0.25">
      <c r="CO190">
        <f t="shared" si="54"/>
        <v>945</v>
      </c>
      <c r="CP190">
        <f t="shared" si="53"/>
        <v>0.49452998110689483</v>
      </c>
    </row>
    <row r="191" spans="93:94" x14ac:dyDescent="0.25">
      <c r="CO191">
        <f t="shared" si="54"/>
        <v>950</v>
      </c>
      <c r="CP191">
        <f t="shared" si="53"/>
        <v>0.49411261125871075</v>
      </c>
    </row>
    <row r="192" spans="93:94" x14ac:dyDescent="0.25">
      <c r="CO192">
        <f t="shared" si="54"/>
        <v>955</v>
      </c>
      <c r="CP192">
        <f t="shared" si="53"/>
        <v>0.49369778181899293</v>
      </c>
    </row>
    <row r="193" spans="93:94" x14ac:dyDescent="0.25">
      <c r="CO193">
        <f t="shared" si="54"/>
        <v>960</v>
      </c>
      <c r="CP193">
        <f t="shared" si="53"/>
        <v>0.49328546414531793</v>
      </c>
    </row>
    <row r="194" spans="93:94" x14ac:dyDescent="0.25">
      <c r="CO194">
        <f t="shared" si="54"/>
        <v>965</v>
      </c>
      <c r="CP194">
        <f t="shared" si="53"/>
        <v>0.49287563006525231</v>
      </c>
    </row>
    <row r="195" spans="93:94" x14ac:dyDescent="0.25">
      <c r="CO195">
        <f t="shared" si="54"/>
        <v>970</v>
      </c>
      <c r="CP195">
        <f t="shared" si="53"/>
        <v>0.49246825186625354</v>
      </c>
    </row>
    <row r="196" spans="93:94" x14ac:dyDescent="0.25">
      <c r="CO196">
        <f t="shared" si="54"/>
        <v>975</v>
      </c>
      <c r="CP196">
        <f t="shared" ref="CP196:CP259" si="55">1.48*CO196^-0.16</f>
        <v>0.49206330228583645</v>
      </c>
    </row>
    <row r="197" spans="93:94" x14ac:dyDescent="0.25">
      <c r="CO197">
        <f t="shared" ref="CO197:CO260" si="56">CO196+5</f>
        <v>980</v>
      </c>
      <c r="CP197">
        <f t="shared" si="55"/>
        <v>0.49166075450200197</v>
      </c>
    </row>
    <row r="198" spans="93:94" x14ac:dyDescent="0.25">
      <c r="CO198">
        <f t="shared" si="56"/>
        <v>985</v>
      </c>
      <c r="CP198">
        <f t="shared" si="55"/>
        <v>0.49126058212391444</v>
      </c>
    </row>
    <row r="199" spans="93:94" x14ac:dyDescent="0.25">
      <c r="CO199">
        <f t="shared" si="56"/>
        <v>990</v>
      </c>
      <c r="CP199">
        <f t="shared" si="55"/>
        <v>0.49086275918282368</v>
      </c>
    </row>
    <row r="200" spans="93:94" x14ac:dyDescent="0.25">
      <c r="CO200">
        <f t="shared" si="56"/>
        <v>995</v>
      </c>
      <c r="CP200">
        <f t="shared" si="55"/>
        <v>0.49046726012322273</v>
      </c>
    </row>
    <row r="201" spans="93:94" x14ac:dyDescent="0.25">
      <c r="CO201">
        <f t="shared" si="56"/>
        <v>1000</v>
      </c>
      <c r="CP201">
        <f t="shared" si="55"/>
        <v>0.49007405979423474</v>
      </c>
    </row>
    <row r="202" spans="93:94" x14ac:dyDescent="0.25">
      <c r="CO202">
        <f t="shared" si="56"/>
        <v>1005</v>
      </c>
      <c r="CP202">
        <f t="shared" si="55"/>
        <v>0.48968313344122028</v>
      </c>
    </row>
    <row r="203" spans="93:94" x14ac:dyDescent="0.25">
      <c r="CO203">
        <f t="shared" si="56"/>
        <v>1010</v>
      </c>
      <c r="CP203">
        <f t="shared" si="55"/>
        <v>0.48929445669760047</v>
      </c>
    </row>
    <row r="204" spans="93:94" x14ac:dyDescent="0.25">
      <c r="CO204">
        <f t="shared" si="56"/>
        <v>1015</v>
      </c>
      <c r="CP204">
        <f t="shared" si="55"/>
        <v>0.48890800557688768</v>
      </c>
    </row>
    <row r="205" spans="93:94" x14ac:dyDescent="0.25">
      <c r="CO205">
        <f t="shared" si="56"/>
        <v>1020</v>
      </c>
      <c r="CP205">
        <f t="shared" si="55"/>
        <v>0.48852375646491919</v>
      </c>
    </row>
    <row r="206" spans="93:94" x14ac:dyDescent="0.25">
      <c r="CO206">
        <f t="shared" si="56"/>
        <v>1025</v>
      </c>
      <c r="CP206">
        <f t="shared" si="55"/>
        <v>0.48814168611228553</v>
      </c>
    </row>
    <row r="207" spans="93:94" x14ac:dyDescent="0.25">
      <c r="CO207">
        <f t="shared" si="56"/>
        <v>1030</v>
      </c>
      <c r="CP207">
        <f t="shared" si="55"/>
        <v>0.48776177162695017</v>
      </c>
    </row>
    <row r="208" spans="93:94" x14ac:dyDescent="0.25">
      <c r="CO208">
        <f t="shared" si="56"/>
        <v>1035</v>
      </c>
      <c r="CP208">
        <f t="shared" si="55"/>
        <v>0.48738399046705189</v>
      </c>
    </row>
    <row r="209" spans="93:94" x14ac:dyDescent="0.25">
      <c r="CO209">
        <f t="shared" si="56"/>
        <v>1040</v>
      </c>
      <c r="CP209">
        <f t="shared" si="55"/>
        <v>0.48700832043388814</v>
      </c>
    </row>
    <row r="210" spans="93:94" x14ac:dyDescent="0.25">
      <c r="CO210">
        <f t="shared" si="56"/>
        <v>1045</v>
      </c>
      <c r="CP210">
        <f t="shared" si="55"/>
        <v>0.48663473966506987</v>
      </c>
    </row>
    <row r="211" spans="93:94" x14ac:dyDescent="0.25">
      <c r="CO211">
        <f t="shared" si="56"/>
        <v>1050</v>
      </c>
      <c r="CP211">
        <f t="shared" si="55"/>
        <v>0.48626322662784699</v>
      </c>
    </row>
    <row r="212" spans="93:94" x14ac:dyDescent="0.25">
      <c r="CO212">
        <f t="shared" si="56"/>
        <v>1055</v>
      </c>
      <c r="CP212">
        <f t="shared" si="55"/>
        <v>0.48589376011259516</v>
      </c>
    </row>
    <row r="213" spans="93:94" x14ac:dyDescent="0.25">
      <c r="CO213">
        <f t="shared" si="56"/>
        <v>1060</v>
      </c>
      <c r="CP213">
        <f t="shared" si="55"/>
        <v>0.48552631922646361</v>
      </c>
    </row>
    <row r="214" spans="93:94" x14ac:dyDescent="0.25">
      <c r="CO214">
        <f t="shared" si="56"/>
        <v>1065</v>
      </c>
      <c r="CP214">
        <f t="shared" si="55"/>
        <v>0.48516088338717533</v>
      </c>
    </row>
    <row r="215" spans="93:94" x14ac:dyDescent="0.25">
      <c r="CO215">
        <f t="shared" si="56"/>
        <v>1070</v>
      </c>
      <c r="CP215">
        <f t="shared" si="55"/>
        <v>0.48479743231697803</v>
      </c>
    </row>
    <row r="216" spans="93:94" x14ac:dyDescent="0.25">
      <c r="CO216">
        <f t="shared" si="56"/>
        <v>1075</v>
      </c>
      <c r="CP216">
        <f t="shared" si="55"/>
        <v>0.48443594603674101</v>
      </c>
    </row>
    <row r="217" spans="93:94" x14ac:dyDescent="0.25">
      <c r="CO217">
        <f t="shared" si="56"/>
        <v>1080</v>
      </c>
      <c r="CP217">
        <f t="shared" si="55"/>
        <v>0.48407640486019154</v>
      </c>
    </row>
    <row r="218" spans="93:94" x14ac:dyDescent="0.25">
      <c r="CO218">
        <f t="shared" si="56"/>
        <v>1085</v>
      </c>
      <c r="CP218">
        <f t="shared" si="55"/>
        <v>0.48371878938829077</v>
      </c>
    </row>
    <row r="219" spans="93:94" x14ac:dyDescent="0.25">
      <c r="CO219">
        <f t="shared" si="56"/>
        <v>1090</v>
      </c>
      <c r="CP219">
        <f t="shared" si="55"/>
        <v>0.48336308050374122</v>
      </c>
    </row>
    <row r="220" spans="93:94" x14ac:dyDescent="0.25">
      <c r="CO220">
        <f t="shared" si="56"/>
        <v>1095</v>
      </c>
      <c r="CP220">
        <f t="shared" si="55"/>
        <v>0.48300925936562494</v>
      </c>
    </row>
    <row r="221" spans="93:94" x14ac:dyDescent="0.25">
      <c r="CO221">
        <f t="shared" si="56"/>
        <v>1100</v>
      </c>
      <c r="CP221">
        <f t="shared" si="55"/>
        <v>0.48265730740416735</v>
      </c>
    </row>
    <row r="222" spans="93:94" x14ac:dyDescent="0.25">
      <c r="CO222">
        <f t="shared" si="56"/>
        <v>1105</v>
      </c>
      <c r="CP222">
        <f t="shared" si="55"/>
        <v>0.48230720631562368</v>
      </c>
    </row>
    <row r="223" spans="93:94" x14ac:dyDescent="0.25">
      <c r="CO223">
        <f t="shared" si="56"/>
        <v>1110</v>
      </c>
      <c r="CP223">
        <f t="shared" si="55"/>
        <v>0.48195893805728429</v>
      </c>
    </row>
    <row r="224" spans="93:94" x14ac:dyDescent="0.25">
      <c r="CO224">
        <f t="shared" si="56"/>
        <v>1115</v>
      </c>
      <c r="CP224">
        <f t="shared" si="55"/>
        <v>0.48161248484259622</v>
      </c>
    </row>
    <row r="225" spans="93:94" x14ac:dyDescent="0.25">
      <c r="CO225">
        <f t="shared" si="56"/>
        <v>1120</v>
      </c>
      <c r="CP225">
        <f t="shared" si="55"/>
        <v>0.48126782913639621</v>
      </c>
    </row>
    <row r="226" spans="93:94" x14ac:dyDescent="0.25">
      <c r="CO226">
        <f t="shared" si="56"/>
        <v>1125</v>
      </c>
      <c r="CP226">
        <f t="shared" si="55"/>
        <v>0.48092495365025528</v>
      </c>
    </row>
    <row r="227" spans="93:94" x14ac:dyDescent="0.25">
      <c r="CO227">
        <f t="shared" si="56"/>
        <v>1130</v>
      </c>
      <c r="CP227">
        <f t="shared" si="55"/>
        <v>0.48058384133792759</v>
      </c>
    </row>
    <row r="228" spans="93:94" x14ac:dyDescent="0.25">
      <c r="CO228">
        <f t="shared" si="56"/>
        <v>1135</v>
      </c>
      <c r="CP228">
        <f t="shared" si="55"/>
        <v>0.48024447539090431</v>
      </c>
    </row>
    <row r="229" spans="93:94" x14ac:dyDescent="0.25">
      <c r="CO229">
        <f t="shared" si="56"/>
        <v>1140</v>
      </c>
      <c r="CP229">
        <f t="shared" si="55"/>
        <v>0.47990683923406779</v>
      </c>
    </row>
    <row r="230" spans="93:94" x14ac:dyDescent="0.25">
      <c r="CO230">
        <f t="shared" si="56"/>
        <v>1145</v>
      </c>
      <c r="CP230">
        <f t="shared" si="55"/>
        <v>0.4795709165214444</v>
      </c>
    </row>
    <row r="231" spans="93:94" x14ac:dyDescent="0.25">
      <c r="CO231">
        <f t="shared" si="56"/>
        <v>1150</v>
      </c>
      <c r="CP231">
        <f t="shared" si="55"/>
        <v>0.47923669113205186</v>
      </c>
    </row>
    <row r="232" spans="93:94" x14ac:dyDescent="0.25">
      <c r="CO232">
        <f t="shared" si="56"/>
        <v>1155</v>
      </c>
      <c r="CP232">
        <f t="shared" si="55"/>
        <v>0.47890414716584029</v>
      </c>
    </row>
    <row r="233" spans="93:94" x14ac:dyDescent="0.25">
      <c r="CO233">
        <f t="shared" si="56"/>
        <v>1160</v>
      </c>
      <c r="CP233">
        <f t="shared" si="55"/>
        <v>0.47857326893972324</v>
      </c>
    </row>
    <row r="234" spans="93:94" x14ac:dyDescent="0.25">
      <c r="CO234">
        <f t="shared" si="56"/>
        <v>1165</v>
      </c>
      <c r="CP234">
        <f t="shared" si="55"/>
        <v>0.47824404098369755</v>
      </c>
    </row>
    <row r="235" spans="93:94" x14ac:dyDescent="0.25">
      <c r="CO235">
        <f t="shared" si="56"/>
        <v>1170</v>
      </c>
      <c r="CP235">
        <f t="shared" si="55"/>
        <v>0.47791644803704747</v>
      </c>
    </row>
    <row r="236" spans="93:94" x14ac:dyDescent="0.25">
      <c r="CO236">
        <f t="shared" si="56"/>
        <v>1175</v>
      </c>
      <c r="CP236">
        <f t="shared" si="55"/>
        <v>0.47759047504463426</v>
      </c>
    </row>
    <row r="237" spans="93:94" x14ac:dyDescent="0.25">
      <c r="CO237">
        <f t="shared" si="56"/>
        <v>1180</v>
      </c>
      <c r="CP237">
        <f t="shared" si="55"/>
        <v>0.47726610715326501</v>
      </c>
    </row>
    <row r="238" spans="93:94" x14ac:dyDescent="0.25">
      <c r="CO238">
        <f t="shared" si="56"/>
        <v>1185</v>
      </c>
      <c r="CP238">
        <f t="shared" si="55"/>
        <v>0.47694332970814202</v>
      </c>
    </row>
    <row r="239" spans="93:94" x14ac:dyDescent="0.25">
      <c r="CO239">
        <f t="shared" si="56"/>
        <v>1190</v>
      </c>
      <c r="CP239">
        <f t="shared" si="55"/>
        <v>0.47662212824938921</v>
      </c>
    </row>
    <row r="240" spans="93:94" x14ac:dyDescent="0.25">
      <c r="CO240">
        <f t="shared" si="56"/>
        <v>1195</v>
      </c>
      <c r="CP240">
        <f t="shared" si="55"/>
        <v>0.47630248850865242</v>
      </c>
    </row>
    <row r="241" spans="93:94" x14ac:dyDescent="0.25">
      <c r="CO241">
        <f t="shared" si="56"/>
        <v>1200</v>
      </c>
      <c r="CP241">
        <f t="shared" si="55"/>
        <v>0.47598439640577506</v>
      </c>
    </row>
    <row r="242" spans="93:94" x14ac:dyDescent="0.25">
      <c r="CO242">
        <f t="shared" si="56"/>
        <v>1205</v>
      </c>
      <c r="CP242">
        <f t="shared" si="55"/>
        <v>0.47566783804554302</v>
      </c>
    </row>
    <row r="243" spans="93:94" x14ac:dyDescent="0.25">
      <c r="CO243">
        <f t="shared" si="56"/>
        <v>1210</v>
      </c>
      <c r="CP243">
        <f t="shared" si="55"/>
        <v>0.47535279971450012</v>
      </c>
    </row>
    <row r="244" spans="93:94" x14ac:dyDescent="0.25">
      <c r="CO244">
        <f t="shared" si="56"/>
        <v>1215</v>
      </c>
      <c r="CP244">
        <f t="shared" si="55"/>
        <v>0.47503926787783141</v>
      </c>
    </row>
    <row r="245" spans="93:94" x14ac:dyDescent="0.25">
      <c r="CO245">
        <f t="shared" si="56"/>
        <v>1220</v>
      </c>
      <c r="CP245">
        <f t="shared" si="55"/>
        <v>0.47472722917631149</v>
      </c>
    </row>
    <row r="246" spans="93:94" x14ac:dyDescent="0.25">
      <c r="CO246">
        <f t="shared" si="56"/>
        <v>1225</v>
      </c>
      <c r="CP246">
        <f t="shared" si="55"/>
        <v>0.47441667042331931</v>
      </c>
    </row>
    <row r="247" spans="93:94" x14ac:dyDescent="0.25">
      <c r="CO247">
        <f t="shared" si="56"/>
        <v>1230</v>
      </c>
      <c r="CP247">
        <f t="shared" si="55"/>
        <v>0.4741075786019126</v>
      </c>
    </row>
    <row r="248" spans="93:94" x14ac:dyDescent="0.25">
      <c r="CO248">
        <f t="shared" si="56"/>
        <v>1235</v>
      </c>
      <c r="CP248">
        <f t="shared" si="55"/>
        <v>0.47379994086196642</v>
      </c>
    </row>
    <row r="249" spans="93:94" x14ac:dyDescent="0.25">
      <c r="CO249">
        <f t="shared" si="56"/>
        <v>1240</v>
      </c>
      <c r="CP249">
        <f t="shared" si="55"/>
        <v>0.47349374451737003</v>
      </c>
    </row>
    <row r="250" spans="93:94" x14ac:dyDescent="0.25">
      <c r="CO250">
        <f t="shared" si="56"/>
        <v>1245</v>
      </c>
      <c r="CP250">
        <f t="shared" si="55"/>
        <v>0.47318897704328172</v>
      </c>
    </row>
    <row r="251" spans="93:94" x14ac:dyDescent="0.25">
      <c r="CO251">
        <f t="shared" si="56"/>
        <v>1250</v>
      </c>
      <c r="CP251">
        <f t="shared" si="55"/>
        <v>0.47288562607344098</v>
      </c>
    </row>
    <row r="252" spans="93:94" x14ac:dyDescent="0.25">
      <c r="CO252">
        <f t="shared" si="56"/>
        <v>1255</v>
      </c>
      <c r="CP252">
        <f t="shared" si="55"/>
        <v>0.47258367939753548</v>
      </c>
    </row>
    <row r="253" spans="93:94" x14ac:dyDescent="0.25">
      <c r="CO253">
        <f t="shared" si="56"/>
        <v>1260</v>
      </c>
      <c r="CP253">
        <f t="shared" si="55"/>
        <v>0.47228312495862312</v>
      </c>
    </row>
    <row r="254" spans="93:94" x14ac:dyDescent="0.25">
      <c r="CO254">
        <f t="shared" si="56"/>
        <v>1265</v>
      </c>
      <c r="CP254">
        <f t="shared" si="55"/>
        <v>0.4719839508506054</v>
      </c>
    </row>
    <row r="255" spans="93:94" x14ac:dyDescent="0.25">
      <c r="CO255">
        <f t="shared" si="56"/>
        <v>1270</v>
      </c>
      <c r="CP255">
        <f t="shared" si="55"/>
        <v>0.47168614531575265</v>
      </c>
    </row>
    <row r="256" spans="93:94" x14ac:dyDescent="0.25">
      <c r="CO256">
        <f t="shared" si="56"/>
        <v>1275</v>
      </c>
      <c r="CP256">
        <f t="shared" si="55"/>
        <v>0.47138969674228043</v>
      </c>
    </row>
    <row r="257" spans="93:94" x14ac:dyDescent="0.25">
      <c r="CO257">
        <f t="shared" si="56"/>
        <v>1280</v>
      </c>
      <c r="CP257">
        <f t="shared" si="55"/>
        <v>0.47109459366197259</v>
      </c>
    </row>
    <row r="258" spans="93:94" x14ac:dyDescent="0.25">
      <c r="CO258">
        <f t="shared" si="56"/>
        <v>1285</v>
      </c>
      <c r="CP258">
        <f t="shared" si="55"/>
        <v>0.4708008247478554</v>
      </c>
    </row>
    <row r="259" spans="93:94" x14ac:dyDescent="0.25">
      <c r="CO259">
        <f t="shared" si="56"/>
        <v>1290</v>
      </c>
      <c r="CP259">
        <f t="shared" si="55"/>
        <v>0.4705083788119146</v>
      </c>
    </row>
    <row r="260" spans="93:94" x14ac:dyDescent="0.25">
      <c r="CO260">
        <f t="shared" si="56"/>
        <v>1295</v>
      </c>
      <c r="CP260">
        <f t="shared" ref="CP260:CP323" si="57">1.48*CO260^-0.16</f>
        <v>0.47021724480286137</v>
      </c>
    </row>
    <row r="261" spans="93:94" x14ac:dyDescent="0.25">
      <c r="CO261">
        <f t="shared" ref="CO261:CO324" si="58">CO260+5</f>
        <v>1300</v>
      </c>
      <c r="CP261">
        <f t="shared" si="57"/>
        <v>0.46992741180394004</v>
      </c>
    </row>
    <row r="262" spans="93:94" x14ac:dyDescent="0.25">
      <c r="CO262">
        <f t="shared" si="58"/>
        <v>1305</v>
      </c>
      <c r="CP262">
        <f t="shared" si="57"/>
        <v>0.46963886903078056</v>
      </c>
    </row>
    <row r="263" spans="93:94" x14ac:dyDescent="0.25">
      <c r="CO263">
        <f t="shared" si="58"/>
        <v>1310</v>
      </c>
      <c r="CP263">
        <f t="shared" si="57"/>
        <v>0.46935160582929381</v>
      </c>
    </row>
    <row r="264" spans="93:94" x14ac:dyDescent="0.25">
      <c r="CO264">
        <f t="shared" si="58"/>
        <v>1315</v>
      </c>
      <c r="CP264">
        <f t="shared" si="57"/>
        <v>0.46906561167360683</v>
      </c>
    </row>
    <row r="265" spans="93:94" x14ac:dyDescent="0.25">
      <c r="CO265">
        <f t="shared" si="58"/>
        <v>1320</v>
      </c>
      <c r="CP265">
        <f t="shared" si="57"/>
        <v>0.46878087616403946</v>
      </c>
    </row>
    <row r="266" spans="93:94" x14ac:dyDescent="0.25">
      <c r="CO266">
        <f t="shared" si="58"/>
        <v>1325</v>
      </c>
      <c r="CP266">
        <f t="shared" si="57"/>
        <v>0.46849738902512011</v>
      </c>
    </row>
    <row r="267" spans="93:94" x14ac:dyDescent="0.25">
      <c r="CO267">
        <f t="shared" si="58"/>
        <v>1330</v>
      </c>
      <c r="CP267">
        <f t="shared" si="57"/>
        <v>0.46821514010364051</v>
      </c>
    </row>
    <row r="268" spans="93:94" x14ac:dyDescent="0.25">
      <c r="CO268">
        <f t="shared" si="58"/>
        <v>1335</v>
      </c>
      <c r="CP268">
        <f t="shared" si="57"/>
        <v>0.46793411936674734</v>
      </c>
    </row>
    <row r="269" spans="93:94" x14ac:dyDescent="0.25">
      <c r="CO269">
        <f t="shared" si="58"/>
        <v>1340</v>
      </c>
      <c r="CP269">
        <f t="shared" si="57"/>
        <v>0.46765431690007114</v>
      </c>
    </row>
    <row r="270" spans="93:94" x14ac:dyDescent="0.25">
      <c r="CO270">
        <f t="shared" si="58"/>
        <v>1345</v>
      </c>
      <c r="CP270">
        <f t="shared" si="57"/>
        <v>0.46737572290589169</v>
      </c>
    </row>
    <row r="271" spans="93:94" x14ac:dyDescent="0.25">
      <c r="CO271">
        <f t="shared" si="58"/>
        <v>1350</v>
      </c>
      <c r="CP271">
        <f t="shared" si="57"/>
        <v>0.46709832770133702</v>
      </c>
    </row>
    <row r="272" spans="93:94" x14ac:dyDescent="0.25">
      <c r="CO272">
        <f t="shared" si="58"/>
        <v>1355</v>
      </c>
      <c r="CP272">
        <f t="shared" si="57"/>
        <v>0.46682212171661847</v>
      </c>
    </row>
    <row r="273" spans="93:94" x14ac:dyDescent="0.25">
      <c r="CO273">
        <f t="shared" si="58"/>
        <v>1360</v>
      </c>
      <c r="CP273">
        <f t="shared" si="57"/>
        <v>0.46654709549329809</v>
      </c>
    </row>
    <row r="274" spans="93:94" x14ac:dyDescent="0.25">
      <c r="CO274">
        <f t="shared" si="58"/>
        <v>1365</v>
      </c>
      <c r="CP274">
        <f t="shared" si="57"/>
        <v>0.46627323968258927</v>
      </c>
    </row>
    <row r="275" spans="93:94" x14ac:dyDescent="0.25">
      <c r="CO275">
        <f t="shared" si="58"/>
        <v>1370</v>
      </c>
      <c r="CP275">
        <f t="shared" si="57"/>
        <v>0.4660005450436896</v>
      </c>
    </row>
    <row r="276" spans="93:94" x14ac:dyDescent="0.25">
      <c r="CO276">
        <f t="shared" si="58"/>
        <v>1375</v>
      </c>
      <c r="CP276">
        <f t="shared" si="57"/>
        <v>0.4657290024421446</v>
      </c>
    </row>
    <row r="277" spans="93:94" x14ac:dyDescent="0.25">
      <c r="CO277">
        <f t="shared" si="58"/>
        <v>1380</v>
      </c>
      <c r="CP277">
        <f t="shared" si="57"/>
        <v>0.46545860284824259</v>
      </c>
    </row>
    <row r="278" spans="93:94" x14ac:dyDescent="0.25">
      <c r="CO278">
        <f t="shared" si="58"/>
        <v>1385</v>
      </c>
      <c r="CP278">
        <f t="shared" si="57"/>
        <v>0.46518933733543899</v>
      </c>
    </row>
    <row r="279" spans="93:94" x14ac:dyDescent="0.25">
      <c r="CO279">
        <f t="shared" si="58"/>
        <v>1390</v>
      </c>
      <c r="CP279">
        <f t="shared" si="57"/>
        <v>0.46492119707881036</v>
      </c>
    </row>
    <row r="280" spans="93:94" x14ac:dyDescent="0.25">
      <c r="CO280">
        <f t="shared" si="58"/>
        <v>1395</v>
      </c>
      <c r="CP280">
        <f t="shared" si="57"/>
        <v>0.46465417335353709</v>
      </c>
    </row>
    <row r="281" spans="93:94" x14ac:dyDescent="0.25">
      <c r="CO281">
        <f t="shared" si="58"/>
        <v>1400</v>
      </c>
      <c r="CP281">
        <f t="shared" si="57"/>
        <v>0.46438825753341334</v>
      </c>
    </row>
    <row r="282" spans="93:94" x14ac:dyDescent="0.25">
      <c r="CO282">
        <f t="shared" si="58"/>
        <v>1405</v>
      </c>
      <c r="CP282">
        <f t="shared" si="57"/>
        <v>0.46412344108938575</v>
      </c>
    </row>
    <row r="283" spans="93:94" x14ac:dyDescent="0.25">
      <c r="CO283">
        <f t="shared" si="58"/>
        <v>1410</v>
      </c>
      <c r="CP283">
        <f t="shared" si="57"/>
        <v>0.46385971558811701</v>
      </c>
    </row>
    <row r="284" spans="93:94" x14ac:dyDescent="0.25">
      <c r="CO284">
        <f t="shared" si="58"/>
        <v>1415</v>
      </c>
      <c r="CP284">
        <f t="shared" si="57"/>
        <v>0.46359707269057798</v>
      </c>
    </row>
    <row r="285" spans="93:94" x14ac:dyDescent="0.25">
      <c r="CO285">
        <f t="shared" si="58"/>
        <v>1420</v>
      </c>
      <c r="CP285">
        <f t="shared" si="57"/>
        <v>0.46333550415066349</v>
      </c>
    </row>
    <row r="286" spans="93:94" x14ac:dyDescent="0.25">
      <c r="CO286">
        <f t="shared" si="58"/>
        <v>1425</v>
      </c>
      <c r="CP286">
        <f t="shared" si="57"/>
        <v>0.46307500181383415</v>
      </c>
    </row>
    <row r="287" spans="93:94" x14ac:dyDescent="0.25">
      <c r="CO287">
        <f t="shared" si="58"/>
        <v>1430</v>
      </c>
      <c r="CP287">
        <f t="shared" si="57"/>
        <v>0.46281555761578219</v>
      </c>
    </row>
    <row r="288" spans="93:94" x14ac:dyDescent="0.25">
      <c r="CO288">
        <f t="shared" si="58"/>
        <v>1435</v>
      </c>
      <c r="CP288">
        <f t="shared" si="57"/>
        <v>0.46255716358112259</v>
      </c>
    </row>
    <row r="289" spans="93:94" x14ac:dyDescent="0.25">
      <c r="CO289">
        <f t="shared" si="58"/>
        <v>1440</v>
      </c>
      <c r="CP289">
        <f t="shared" si="57"/>
        <v>0.4622998118221055</v>
      </c>
    </row>
    <row r="290" spans="93:94" x14ac:dyDescent="0.25">
      <c r="CO290">
        <f t="shared" si="58"/>
        <v>1445</v>
      </c>
      <c r="CP290">
        <f t="shared" si="57"/>
        <v>0.46204349453735405</v>
      </c>
    </row>
    <row r="291" spans="93:94" x14ac:dyDescent="0.25">
      <c r="CO291">
        <f t="shared" si="58"/>
        <v>1450</v>
      </c>
      <c r="CP291">
        <f t="shared" si="57"/>
        <v>0.4617882040106227</v>
      </c>
    </row>
    <row r="292" spans="93:94" x14ac:dyDescent="0.25">
      <c r="CO292">
        <f t="shared" si="58"/>
        <v>1455</v>
      </c>
      <c r="CP292">
        <f t="shared" si="57"/>
        <v>0.46153393260957931</v>
      </c>
    </row>
    <row r="293" spans="93:94" x14ac:dyDescent="0.25">
      <c r="CO293">
        <f t="shared" si="58"/>
        <v>1460</v>
      </c>
      <c r="CP293">
        <f t="shared" si="57"/>
        <v>0.46128067278460694</v>
      </c>
    </row>
    <row r="294" spans="93:94" x14ac:dyDescent="0.25">
      <c r="CO294">
        <f t="shared" si="58"/>
        <v>1465</v>
      </c>
      <c r="CP294">
        <f t="shared" si="57"/>
        <v>0.46102841706762876</v>
      </c>
    </row>
    <row r="295" spans="93:94" x14ac:dyDescent="0.25">
      <c r="CO295">
        <f t="shared" si="58"/>
        <v>1470</v>
      </c>
      <c r="CP295">
        <f t="shared" si="57"/>
        <v>0.4607771580709516</v>
      </c>
    </row>
    <row r="296" spans="93:94" x14ac:dyDescent="0.25">
      <c r="CO296">
        <f t="shared" si="58"/>
        <v>1475</v>
      </c>
      <c r="CP296">
        <f t="shared" si="57"/>
        <v>0.46052688848613227</v>
      </c>
    </row>
    <row r="297" spans="93:94" x14ac:dyDescent="0.25">
      <c r="CO297">
        <f t="shared" si="58"/>
        <v>1480</v>
      </c>
      <c r="CP297">
        <f t="shared" si="57"/>
        <v>0.4602776010828602</v>
      </c>
    </row>
    <row r="298" spans="93:94" x14ac:dyDescent="0.25">
      <c r="CO298">
        <f t="shared" si="58"/>
        <v>1485</v>
      </c>
      <c r="CP298">
        <f t="shared" si="57"/>
        <v>0.4600292887078633</v>
      </c>
    </row>
    <row r="299" spans="93:94" x14ac:dyDescent="0.25">
      <c r="CO299">
        <f t="shared" si="58"/>
        <v>1490</v>
      </c>
      <c r="CP299">
        <f t="shared" si="57"/>
        <v>0.45978194428383012</v>
      </c>
    </row>
    <row r="300" spans="93:94" x14ac:dyDescent="0.25">
      <c r="CO300">
        <f t="shared" si="58"/>
        <v>1495</v>
      </c>
      <c r="CP300">
        <f t="shared" si="57"/>
        <v>0.45953556080835173</v>
      </c>
    </row>
    <row r="301" spans="93:94" x14ac:dyDescent="0.25">
      <c r="CO301">
        <f t="shared" si="58"/>
        <v>1500</v>
      </c>
      <c r="CP301">
        <f t="shared" si="57"/>
        <v>0.45929013135288127</v>
      </c>
    </row>
    <row r="302" spans="93:94" x14ac:dyDescent="0.25">
      <c r="CO302">
        <f t="shared" si="58"/>
        <v>1505</v>
      </c>
      <c r="CP302">
        <f t="shared" si="57"/>
        <v>0.45904564906171202</v>
      </c>
    </row>
    <row r="303" spans="93:94" x14ac:dyDescent="0.25">
      <c r="CO303">
        <f t="shared" si="58"/>
        <v>1510</v>
      </c>
      <c r="CP303">
        <f t="shared" si="57"/>
        <v>0.45880210715097308</v>
      </c>
    </row>
    <row r="304" spans="93:94" x14ac:dyDescent="0.25">
      <c r="CO304">
        <f t="shared" si="58"/>
        <v>1515</v>
      </c>
      <c r="CP304">
        <f t="shared" si="57"/>
        <v>0.45855949890764092</v>
      </c>
    </row>
    <row r="305" spans="93:94" x14ac:dyDescent="0.25">
      <c r="CO305">
        <f t="shared" si="58"/>
        <v>1520</v>
      </c>
      <c r="CP305">
        <f t="shared" si="57"/>
        <v>0.45831781768856861</v>
      </c>
    </row>
    <row r="306" spans="93:94" x14ac:dyDescent="0.25">
      <c r="CO306">
        <f t="shared" si="58"/>
        <v>1525</v>
      </c>
      <c r="CP306">
        <f t="shared" si="57"/>
        <v>0.45807705691953232</v>
      </c>
    </row>
    <row r="307" spans="93:94" x14ac:dyDescent="0.25">
      <c r="CO307">
        <f t="shared" si="58"/>
        <v>1530</v>
      </c>
      <c r="CP307">
        <f t="shared" si="57"/>
        <v>0.45783721009429185</v>
      </c>
    </row>
    <row r="308" spans="93:94" x14ac:dyDescent="0.25">
      <c r="CO308">
        <f t="shared" si="58"/>
        <v>1535</v>
      </c>
      <c r="CP308">
        <f t="shared" si="57"/>
        <v>0.45759827077366916</v>
      </c>
    </row>
    <row r="309" spans="93:94" x14ac:dyDescent="0.25">
      <c r="CO309">
        <f t="shared" si="58"/>
        <v>1540</v>
      </c>
      <c r="CP309">
        <f t="shared" si="57"/>
        <v>0.45736023258464076</v>
      </c>
    </row>
    <row r="310" spans="93:94" x14ac:dyDescent="0.25">
      <c r="CO310">
        <f t="shared" si="58"/>
        <v>1545</v>
      </c>
      <c r="CP310">
        <f t="shared" si="57"/>
        <v>0.45712308921944567</v>
      </c>
    </row>
    <row r="311" spans="93:94" x14ac:dyDescent="0.25">
      <c r="CO311">
        <f t="shared" si="58"/>
        <v>1550</v>
      </c>
      <c r="CP311">
        <f t="shared" si="57"/>
        <v>0.45688683443470945</v>
      </c>
    </row>
    <row r="312" spans="93:94" x14ac:dyDescent="0.25">
      <c r="CO312">
        <f t="shared" si="58"/>
        <v>1555</v>
      </c>
      <c r="CP312">
        <f t="shared" si="57"/>
        <v>0.45665146205058077</v>
      </c>
    </row>
    <row r="313" spans="93:94" x14ac:dyDescent="0.25">
      <c r="CO313">
        <f t="shared" si="58"/>
        <v>1560</v>
      </c>
      <c r="CP313">
        <f t="shared" si="57"/>
        <v>0.45641696594988362</v>
      </c>
    </row>
    <row r="314" spans="93:94" x14ac:dyDescent="0.25">
      <c r="CO314">
        <f t="shared" si="58"/>
        <v>1565</v>
      </c>
      <c r="CP314">
        <f t="shared" si="57"/>
        <v>0.45618334007728345</v>
      </c>
    </row>
    <row r="315" spans="93:94" x14ac:dyDescent="0.25">
      <c r="CO315">
        <f t="shared" si="58"/>
        <v>1570</v>
      </c>
      <c r="CP315">
        <f t="shared" si="57"/>
        <v>0.45595057843846631</v>
      </c>
    </row>
    <row r="316" spans="93:94" x14ac:dyDescent="0.25">
      <c r="CO316">
        <f t="shared" si="58"/>
        <v>1575</v>
      </c>
      <c r="CP316">
        <f t="shared" si="57"/>
        <v>0.45571867509933234</v>
      </c>
    </row>
    <row r="317" spans="93:94" x14ac:dyDescent="0.25">
      <c r="CO317">
        <f t="shared" si="58"/>
        <v>1580</v>
      </c>
      <c r="CP317">
        <f t="shared" si="57"/>
        <v>0.45548762418520172</v>
      </c>
    </row>
    <row r="318" spans="93:94" x14ac:dyDescent="0.25">
      <c r="CO318">
        <f t="shared" si="58"/>
        <v>1585</v>
      </c>
      <c r="CP318">
        <f t="shared" si="57"/>
        <v>0.4552574198800341</v>
      </c>
    </row>
    <row r="319" spans="93:94" x14ac:dyDescent="0.25">
      <c r="CO319">
        <f t="shared" si="58"/>
        <v>1590</v>
      </c>
      <c r="CP319">
        <f t="shared" si="57"/>
        <v>0.45502805642566008</v>
      </c>
    </row>
    <row r="320" spans="93:94" x14ac:dyDescent="0.25">
      <c r="CO320">
        <f t="shared" si="58"/>
        <v>1595</v>
      </c>
      <c r="CP320">
        <f t="shared" si="57"/>
        <v>0.45479952812102609</v>
      </c>
    </row>
    <row r="321" spans="93:94" x14ac:dyDescent="0.25">
      <c r="CO321">
        <f t="shared" si="58"/>
        <v>1600</v>
      </c>
      <c r="CP321">
        <f t="shared" si="57"/>
        <v>0.45457182932145035</v>
      </c>
    </row>
    <row r="322" spans="93:94" x14ac:dyDescent="0.25">
      <c r="CO322">
        <f t="shared" si="58"/>
        <v>1605</v>
      </c>
      <c r="CP322">
        <f t="shared" si="57"/>
        <v>0.45434495443789197</v>
      </c>
    </row>
    <row r="323" spans="93:94" x14ac:dyDescent="0.25">
      <c r="CO323">
        <f t="shared" si="58"/>
        <v>1610</v>
      </c>
      <c r="CP323">
        <f t="shared" si="57"/>
        <v>0.45411889793623039</v>
      </c>
    </row>
    <row r="324" spans="93:94" x14ac:dyDescent="0.25">
      <c r="CO324">
        <f t="shared" si="58"/>
        <v>1615</v>
      </c>
      <c r="CP324">
        <f t="shared" ref="CP324:CP387" si="59">1.48*CO324^-0.16</f>
        <v>0.45389365433655804</v>
      </c>
    </row>
    <row r="325" spans="93:94" x14ac:dyDescent="0.25">
      <c r="CO325">
        <f t="shared" ref="CO325:CO388" si="60">CO324+5</f>
        <v>1620</v>
      </c>
      <c r="CP325">
        <f t="shared" si="59"/>
        <v>0.45366921821248246</v>
      </c>
    </row>
    <row r="326" spans="93:94" x14ac:dyDescent="0.25">
      <c r="CO326">
        <f t="shared" si="60"/>
        <v>1625</v>
      </c>
      <c r="CP326">
        <f t="shared" si="59"/>
        <v>0.4534455841904409</v>
      </c>
    </row>
    <row r="327" spans="93:94" x14ac:dyDescent="0.25">
      <c r="CO327">
        <f t="shared" si="60"/>
        <v>1630</v>
      </c>
      <c r="CP327">
        <f t="shared" si="59"/>
        <v>0.45322274694902553</v>
      </c>
    </row>
    <row r="328" spans="93:94" x14ac:dyDescent="0.25">
      <c r="CO328">
        <f t="shared" si="60"/>
        <v>1635</v>
      </c>
      <c r="CP328">
        <f t="shared" si="59"/>
        <v>0.45300070121831859</v>
      </c>
    </row>
    <row r="329" spans="93:94" x14ac:dyDescent="0.25">
      <c r="CO329">
        <f t="shared" si="60"/>
        <v>1640</v>
      </c>
      <c r="CP329">
        <f t="shared" si="59"/>
        <v>0.45277944177923873</v>
      </c>
    </row>
    <row r="330" spans="93:94" x14ac:dyDescent="0.25">
      <c r="CO330">
        <f t="shared" si="60"/>
        <v>1645</v>
      </c>
      <c r="CP330">
        <f t="shared" si="59"/>
        <v>0.45255896346289726</v>
      </c>
    </row>
    <row r="331" spans="93:94" x14ac:dyDescent="0.25">
      <c r="CO331">
        <f t="shared" si="60"/>
        <v>1650</v>
      </c>
      <c r="CP331">
        <f t="shared" si="59"/>
        <v>0.45233926114996498</v>
      </c>
    </row>
    <row r="332" spans="93:94" x14ac:dyDescent="0.25">
      <c r="CO332">
        <f t="shared" si="60"/>
        <v>1655</v>
      </c>
      <c r="CP332">
        <f t="shared" si="59"/>
        <v>0.45212032977004818</v>
      </c>
    </row>
    <row r="333" spans="93:94" x14ac:dyDescent="0.25">
      <c r="CO333">
        <f t="shared" si="60"/>
        <v>1660</v>
      </c>
      <c r="CP333">
        <f t="shared" si="59"/>
        <v>0.45190216430107466</v>
      </c>
    </row>
    <row r="334" spans="93:94" x14ac:dyDescent="0.25">
      <c r="CO334">
        <f t="shared" si="60"/>
        <v>1665</v>
      </c>
      <c r="CP334">
        <f t="shared" si="59"/>
        <v>0.45168475976868933</v>
      </c>
    </row>
    <row r="335" spans="93:94" x14ac:dyDescent="0.25">
      <c r="CO335">
        <f t="shared" si="60"/>
        <v>1670</v>
      </c>
      <c r="CP335">
        <f t="shared" si="59"/>
        <v>0.45146811124565972</v>
      </c>
    </row>
    <row r="336" spans="93:94" x14ac:dyDescent="0.25">
      <c r="CO336">
        <f t="shared" si="60"/>
        <v>1675</v>
      </c>
      <c r="CP336">
        <f t="shared" si="59"/>
        <v>0.45125221385128916</v>
      </c>
    </row>
    <row r="337" spans="93:94" x14ac:dyDescent="0.25">
      <c r="CO337">
        <f t="shared" si="60"/>
        <v>1680</v>
      </c>
      <c r="CP337">
        <f t="shared" si="59"/>
        <v>0.45103706275084043</v>
      </c>
    </row>
    <row r="338" spans="93:94" x14ac:dyDescent="0.25">
      <c r="CO338">
        <f t="shared" si="60"/>
        <v>1685</v>
      </c>
      <c r="CP338">
        <f t="shared" si="59"/>
        <v>0.45082265315496778</v>
      </c>
    </row>
    <row r="339" spans="93:94" x14ac:dyDescent="0.25">
      <c r="CO339">
        <f t="shared" si="60"/>
        <v>1690</v>
      </c>
      <c r="CP339">
        <f t="shared" si="59"/>
        <v>0.45060898031915719</v>
      </c>
    </row>
    <row r="340" spans="93:94" x14ac:dyDescent="0.25">
      <c r="CO340">
        <f t="shared" si="60"/>
        <v>1695</v>
      </c>
      <c r="CP340">
        <f t="shared" si="59"/>
        <v>0.45039603954317597</v>
      </c>
    </row>
    <row r="341" spans="93:94" x14ac:dyDescent="0.25">
      <c r="CO341">
        <f t="shared" si="60"/>
        <v>1700</v>
      </c>
      <c r="CP341">
        <f t="shared" si="59"/>
        <v>0.45018382617052999</v>
      </c>
    </row>
    <row r="342" spans="93:94" x14ac:dyDescent="0.25">
      <c r="CO342">
        <f t="shared" si="60"/>
        <v>1705</v>
      </c>
      <c r="CP342">
        <f t="shared" si="59"/>
        <v>0.44997233558792948</v>
      </c>
    </row>
    <row r="343" spans="93:94" x14ac:dyDescent="0.25">
      <c r="CO343">
        <f t="shared" si="60"/>
        <v>1710</v>
      </c>
      <c r="CP343">
        <f t="shared" si="59"/>
        <v>0.44976156322476307</v>
      </c>
    </row>
    <row r="344" spans="93:94" x14ac:dyDescent="0.25">
      <c r="CO344">
        <f t="shared" si="60"/>
        <v>1715</v>
      </c>
      <c r="CP344">
        <f t="shared" si="59"/>
        <v>0.4495515045525792</v>
      </c>
    </row>
    <row r="345" spans="93:94" x14ac:dyDescent="0.25">
      <c r="CO345">
        <f t="shared" si="60"/>
        <v>1720</v>
      </c>
      <c r="CP345">
        <f t="shared" si="59"/>
        <v>0.44934215508457587</v>
      </c>
    </row>
    <row r="346" spans="93:94" x14ac:dyDescent="0.25">
      <c r="CO346">
        <f t="shared" si="60"/>
        <v>1725</v>
      </c>
      <c r="CP346">
        <f t="shared" si="59"/>
        <v>0.4491335103750978</v>
      </c>
    </row>
    <row r="347" spans="93:94" x14ac:dyDescent="0.25">
      <c r="CO347">
        <f t="shared" si="60"/>
        <v>1730</v>
      </c>
      <c r="CP347">
        <f t="shared" si="59"/>
        <v>0.44892556601914124</v>
      </c>
    </row>
    <row r="348" spans="93:94" x14ac:dyDescent="0.25">
      <c r="CO348">
        <f t="shared" si="60"/>
        <v>1735</v>
      </c>
      <c r="CP348">
        <f t="shared" si="59"/>
        <v>0.44871831765186554</v>
      </c>
    </row>
    <row r="349" spans="93:94" x14ac:dyDescent="0.25">
      <c r="CO349">
        <f t="shared" si="60"/>
        <v>1740</v>
      </c>
      <c r="CP349">
        <f t="shared" si="59"/>
        <v>0.44851176094811324</v>
      </c>
    </row>
    <row r="350" spans="93:94" x14ac:dyDescent="0.25">
      <c r="CO350">
        <f t="shared" si="60"/>
        <v>1745</v>
      </c>
      <c r="CP350">
        <f t="shared" si="59"/>
        <v>0.44830589162193568</v>
      </c>
    </row>
    <row r="351" spans="93:94" x14ac:dyDescent="0.25">
      <c r="CO351">
        <f t="shared" si="60"/>
        <v>1750</v>
      </c>
      <c r="CP351">
        <f t="shared" si="59"/>
        <v>0.44810070542612696</v>
      </c>
    </row>
    <row r="352" spans="93:94" x14ac:dyDescent="0.25">
      <c r="CO352">
        <f t="shared" si="60"/>
        <v>1755</v>
      </c>
      <c r="CP352">
        <f t="shared" si="59"/>
        <v>0.44789619815176385</v>
      </c>
    </row>
    <row r="353" spans="93:94" x14ac:dyDescent="0.25">
      <c r="CO353">
        <f t="shared" si="60"/>
        <v>1760</v>
      </c>
      <c r="CP353">
        <f t="shared" si="59"/>
        <v>0.44769236562775327</v>
      </c>
    </row>
    <row r="354" spans="93:94" x14ac:dyDescent="0.25">
      <c r="CO354">
        <f t="shared" si="60"/>
        <v>1765</v>
      </c>
      <c r="CP354">
        <f t="shared" si="59"/>
        <v>0.44748920372038542</v>
      </c>
    </row>
    <row r="355" spans="93:94" x14ac:dyDescent="0.25">
      <c r="CO355">
        <f t="shared" si="60"/>
        <v>1770</v>
      </c>
      <c r="CP355">
        <f t="shared" si="59"/>
        <v>0.4472867083328943</v>
      </c>
    </row>
    <row r="356" spans="93:94" x14ac:dyDescent="0.25">
      <c r="CO356">
        <f t="shared" si="60"/>
        <v>1775</v>
      </c>
      <c r="CP356">
        <f t="shared" si="59"/>
        <v>0.44708487540502445</v>
      </c>
    </row>
    <row r="357" spans="93:94" x14ac:dyDescent="0.25">
      <c r="CO357">
        <f t="shared" si="60"/>
        <v>1780</v>
      </c>
      <c r="CP357">
        <f t="shared" si="59"/>
        <v>0.44688370091260288</v>
      </c>
    </row>
    <row r="358" spans="93:94" x14ac:dyDescent="0.25">
      <c r="CO358">
        <f t="shared" si="60"/>
        <v>1785</v>
      </c>
      <c r="CP358">
        <f t="shared" si="59"/>
        <v>0.4466831808671195</v>
      </c>
    </row>
    <row r="359" spans="93:94" x14ac:dyDescent="0.25">
      <c r="CO359">
        <f t="shared" si="60"/>
        <v>1790</v>
      </c>
      <c r="CP359">
        <f t="shared" si="59"/>
        <v>0.44648331131531083</v>
      </c>
    </row>
    <row r="360" spans="93:94" x14ac:dyDescent="0.25">
      <c r="CO360">
        <f t="shared" si="60"/>
        <v>1795</v>
      </c>
      <c r="CP360">
        <f t="shared" si="59"/>
        <v>0.44628408833875233</v>
      </c>
    </row>
    <row r="361" spans="93:94" x14ac:dyDescent="0.25">
      <c r="CO361">
        <f t="shared" si="60"/>
        <v>1800</v>
      </c>
      <c r="CP361">
        <f t="shared" si="59"/>
        <v>0.44608550805345448</v>
      </c>
    </row>
    <row r="362" spans="93:94" x14ac:dyDescent="0.25">
      <c r="CO362">
        <f t="shared" si="60"/>
        <v>1805</v>
      </c>
      <c r="CP362">
        <f t="shared" si="59"/>
        <v>0.44588756660946588</v>
      </c>
    </row>
    <row r="363" spans="93:94" x14ac:dyDescent="0.25">
      <c r="CO363">
        <f t="shared" si="60"/>
        <v>1810</v>
      </c>
      <c r="CP363">
        <f t="shared" si="59"/>
        <v>0.4456902601904813</v>
      </c>
    </row>
    <row r="364" spans="93:94" x14ac:dyDescent="0.25">
      <c r="CO364">
        <f t="shared" si="60"/>
        <v>1815</v>
      </c>
      <c r="CP364">
        <f t="shared" si="59"/>
        <v>0.44549358501345626</v>
      </c>
    </row>
    <row r="365" spans="93:94" x14ac:dyDescent="0.25">
      <c r="CO365">
        <f t="shared" si="60"/>
        <v>1820</v>
      </c>
      <c r="CP365">
        <f t="shared" si="59"/>
        <v>0.44529753732822591</v>
      </c>
    </row>
    <row r="366" spans="93:94" x14ac:dyDescent="0.25">
      <c r="CO366">
        <f t="shared" si="60"/>
        <v>1825</v>
      </c>
      <c r="CP366">
        <f t="shared" si="59"/>
        <v>0.44510211341713013</v>
      </c>
    </row>
    <row r="367" spans="93:94" x14ac:dyDescent="0.25">
      <c r="CO367">
        <f t="shared" si="60"/>
        <v>1830</v>
      </c>
      <c r="CP367">
        <f t="shared" si="59"/>
        <v>0.44490730959464353</v>
      </c>
    </row>
    <row r="368" spans="93:94" x14ac:dyDescent="0.25">
      <c r="CO368">
        <f t="shared" si="60"/>
        <v>1835</v>
      </c>
      <c r="CP368">
        <f t="shared" si="59"/>
        <v>0.44471312220701081</v>
      </c>
    </row>
    <row r="369" spans="93:94" x14ac:dyDescent="0.25">
      <c r="CO369">
        <f t="shared" si="60"/>
        <v>1840</v>
      </c>
      <c r="CP369">
        <f t="shared" si="59"/>
        <v>0.44451954763188728</v>
      </c>
    </row>
    <row r="370" spans="93:94" x14ac:dyDescent="0.25">
      <c r="CO370">
        <f t="shared" si="60"/>
        <v>1845</v>
      </c>
      <c r="CP370">
        <f t="shared" si="59"/>
        <v>0.44432658227798422</v>
      </c>
    </row>
    <row r="371" spans="93:94" x14ac:dyDescent="0.25">
      <c r="CO371">
        <f t="shared" si="60"/>
        <v>1850</v>
      </c>
      <c r="CP371">
        <f t="shared" si="59"/>
        <v>0.44413422258471952</v>
      </c>
    </row>
    <row r="372" spans="93:94" x14ac:dyDescent="0.25">
      <c r="CO372">
        <f t="shared" si="60"/>
        <v>1855</v>
      </c>
      <c r="CP372">
        <f t="shared" si="59"/>
        <v>0.44394246502187268</v>
      </c>
    </row>
    <row r="373" spans="93:94" x14ac:dyDescent="0.25">
      <c r="CO373">
        <f t="shared" si="60"/>
        <v>1860</v>
      </c>
      <c r="CP373">
        <f t="shared" si="59"/>
        <v>0.44375130608924507</v>
      </c>
    </row>
    <row r="374" spans="93:94" x14ac:dyDescent="0.25">
      <c r="CO374">
        <f t="shared" si="60"/>
        <v>1865</v>
      </c>
      <c r="CP374">
        <f t="shared" si="59"/>
        <v>0.44356074231632475</v>
      </c>
    </row>
    <row r="375" spans="93:94" x14ac:dyDescent="0.25">
      <c r="CO375">
        <f t="shared" si="60"/>
        <v>1870</v>
      </c>
      <c r="CP375">
        <f t="shared" si="59"/>
        <v>0.44337077026195593</v>
      </c>
    </row>
    <row r="376" spans="93:94" x14ac:dyDescent="0.25">
      <c r="CO376">
        <f t="shared" si="60"/>
        <v>1875</v>
      </c>
      <c r="CP376">
        <f t="shared" si="59"/>
        <v>0.44318138651401268</v>
      </c>
    </row>
    <row r="377" spans="93:94" x14ac:dyDescent="0.25">
      <c r="CO377">
        <f t="shared" si="60"/>
        <v>1880</v>
      </c>
      <c r="CP377">
        <f t="shared" si="59"/>
        <v>0.44299258768907779</v>
      </c>
    </row>
    <row r="378" spans="93:94" x14ac:dyDescent="0.25">
      <c r="CO378">
        <f t="shared" si="60"/>
        <v>1885</v>
      </c>
      <c r="CP378">
        <f t="shared" si="59"/>
        <v>0.44280437043212517</v>
      </c>
    </row>
    <row r="379" spans="93:94" x14ac:dyDescent="0.25">
      <c r="CO379">
        <f t="shared" si="60"/>
        <v>1890</v>
      </c>
      <c r="CP379">
        <f t="shared" si="59"/>
        <v>0.44261673141620739</v>
      </c>
    </row>
    <row r="380" spans="93:94" x14ac:dyDescent="0.25">
      <c r="CO380">
        <f t="shared" si="60"/>
        <v>1895</v>
      </c>
      <c r="CP380">
        <f t="shared" si="59"/>
        <v>0.44242966734214739</v>
      </c>
    </row>
    <row r="381" spans="93:94" x14ac:dyDescent="0.25">
      <c r="CO381">
        <f t="shared" si="60"/>
        <v>1900</v>
      </c>
      <c r="CP381">
        <f t="shared" si="59"/>
        <v>0.44224317493823323</v>
      </c>
    </row>
    <row r="382" spans="93:94" x14ac:dyDescent="0.25">
      <c r="CO382">
        <f t="shared" si="60"/>
        <v>1905</v>
      </c>
      <c r="CP382">
        <f t="shared" si="59"/>
        <v>0.44205725095991866</v>
      </c>
    </row>
    <row r="383" spans="93:94" x14ac:dyDescent="0.25">
      <c r="CO383">
        <f t="shared" si="60"/>
        <v>1910</v>
      </c>
      <c r="CP383">
        <f t="shared" si="59"/>
        <v>0.44187189218952677</v>
      </c>
    </row>
    <row r="384" spans="93:94" x14ac:dyDescent="0.25">
      <c r="CO384">
        <f t="shared" si="60"/>
        <v>1915</v>
      </c>
      <c r="CP384">
        <f t="shared" si="59"/>
        <v>0.44168709543595785</v>
      </c>
    </row>
    <row r="385" spans="93:94" x14ac:dyDescent="0.25">
      <c r="CO385">
        <f t="shared" si="60"/>
        <v>1920</v>
      </c>
      <c r="CP385">
        <f t="shared" si="59"/>
        <v>0.44150285753440099</v>
      </c>
    </row>
    <row r="386" spans="93:94" x14ac:dyDescent="0.25">
      <c r="CO386">
        <f t="shared" si="60"/>
        <v>1925</v>
      </c>
      <c r="CP386">
        <f t="shared" si="59"/>
        <v>0.4413191753460497</v>
      </c>
    </row>
    <row r="387" spans="93:94" x14ac:dyDescent="0.25">
      <c r="CO387">
        <f t="shared" si="60"/>
        <v>1930</v>
      </c>
      <c r="CP387">
        <f t="shared" si="59"/>
        <v>0.44113604575782167</v>
      </c>
    </row>
    <row r="388" spans="93:94" x14ac:dyDescent="0.25">
      <c r="CO388">
        <f t="shared" si="60"/>
        <v>1935</v>
      </c>
      <c r="CP388">
        <f t="shared" ref="CP388:CP451" si="61">1.48*CO388^-0.16</f>
        <v>0.44095346568208149</v>
      </c>
    </row>
    <row r="389" spans="93:94" x14ac:dyDescent="0.25">
      <c r="CO389">
        <f t="shared" ref="CO389:CO452" si="62">CO388+5</f>
        <v>1940</v>
      </c>
      <c r="CP389">
        <f t="shared" si="61"/>
        <v>0.44077143205636804</v>
      </c>
    </row>
    <row r="390" spans="93:94" x14ac:dyDescent="0.25">
      <c r="CO390">
        <f t="shared" si="62"/>
        <v>1945</v>
      </c>
      <c r="CP390">
        <f t="shared" si="61"/>
        <v>0.44058994184312467</v>
      </c>
    </row>
    <row r="391" spans="93:94" x14ac:dyDescent="0.25">
      <c r="CO391">
        <f t="shared" si="62"/>
        <v>1950</v>
      </c>
      <c r="CP391">
        <f t="shared" si="61"/>
        <v>0.44040899202943307</v>
      </c>
    </row>
    <row r="392" spans="93:94" x14ac:dyDescent="0.25">
      <c r="CO392">
        <f t="shared" si="62"/>
        <v>1955</v>
      </c>
      <c r="CP392">
        <f t="shared" si="61"/>
        <v>0.44022857962675144</v>
      </c>
    </row>
    <row r="393" spans="93:94" x14ac:dyDescent="0.25">
      <c r="CO393">
        <f t="shared" si="62"/>
        <v>1960</v>
      </c>
      <c r="CP393">
        <f t="shared" si="61"/>
        <v>0.4400487016706548</v>
      </c>
    </row>
    <row r="394" spans="93:94" x14ac:dyDescent="0.25">
      <c r="CO394">
        <f t="shared" si="62"/>
        <v>1965</v>
      </c>
      <c r="CP394">
        <f t="shared" si="61"/>
        <v>0.43986935522058002</v>
      </c>
    </row>
    <row r="395" spans="93:94" x14ac:dyDescent="0.25">
      <c r="CO395">
        <f t="shared" si="62"/>
        <v>1970</v>
      </c>
      <c r="CP395">
        <f t="shared" si="61"/>
        <v>0.43969053735957353</v>
      </c>
    </row>
    <row r="396" spans="93:94" x14ac:dyDescent="0.25">
      <c r="CO396">
        <f t="shared" si="62"/>
        <v>1975</v>
      </c>
      <c r="CP396">
        <f t="shared" si="61"/>
        <v>0.43951224519404197</v>
      </c>
    </row>
    <row r="397" spans="93:94" x14ac:dyDescent="0.25">
      <c r="CO397">
        <f t="shared" si="62"/>
        <v>1980</v>
      </c>
      <c r="CP397">
        <f t="shared" si="61"/>
        <v>0.43933447585350699</v>
      </c>
    </row>
    <row r="398" spans="93:94" x14ac:dyDescent="0.25">
      <c r="CO398">
        <f t="shared" si="62"/>
        <v>1985</v>
      </c>
      <c r="CP398">
        <f t="shared" si="61"/>
        <v>0.43915722649036254</v>
      </c>
    </row>
    <row r="399" spans="93:94" x14ac:dyDescent="0.25">
      <c r="CO399">
        <f t="shared" si="62"/>
        <v>1990</v>
      </c>
      <c r="CP399">
        <f t="shared" si="61"/>
        <v>0.43898049427963576</v>
      </c>
    </row>
    <row r="400" spans="93:94" x14ac:dyDescent="0.25">
      <c r="CO400">
        <f t="shared" si="62"/>
        <v>1995</v>
      </c>
      <c r="CP400">
        <f t="shared" si="61"/>
        <v>0.43880427641875053</v>
      </c>
    </row>
    <row r="401" spans="93:94" x14ac:dyDescent="0.25">
      <c r="CO401">
        <f t="shared" si="62"/>
        <v>2000</v>
      </c>
      <c r="CP401">
        <f t="shared" si="61"/>
        <v>0.43862857012729445</v>
      </c>
    </row>
    <row r="402" spans="93:94" x14ac:dyDescent="0.25">
      <c r="CO402">
        <f t="shared" si="62"/>
        <v>2005</v>
      </c>
      <c r="CP402">
        <f t="shared" si="61"/>
        <v>0.43845337264678846</v>
      </c>
    </row>
    <row r="403" spans="93:94" x14ac:dyDescent="0.25">
      <c r="CO403">
        <f t="shared" si="62"/>
        <v>2010</v>
      </c>
      <c r="CP403">
        <f t="shared" si="61"/>
        <v>0.43827868124046004</v>
      </c>
    </row>
    <row r="404" spans="93:94" x14ac:dyDescent="0.25">
      <c r="CO404">
        <f t="shared" si="62"/>
        <v>2015</v>
      </c>
      <c r="CP404">
        <f t="shared" si="61"/>
        <v>0.43810449319301847</v>
      </c>
    </row>
    <row r="405" spans="93:94" x14ac:dyDescent="0.25">
      <c r="CO405">
        <f t="shared" si="62"/>
        <v>2020</v>
      </c>
      <c r="CP405">
        <f t="shared" si="61"/>
        <v>0.43793080581043359</v>
      </c>
    </row>
    <row r="406" spans="93:94" x14ac:dyDescent="0.25">
      <c r="CO406">
        <f t="shared" si="62"/>
        <v>2025</v>
      </c>
      <c r="CP406">
        <f t="shared" si="61"/>
        <v>0.43775761641971733</v>
      </c>
    </row>
    <row r="407" spans="93:94" x14ac:dyDescent="0.25">
      <c r="CO407">
        <f t="shared" si="62"/>
        <v>2030</v>
      </c>
      <c r="CP407">
        <f t="shared" si="61"/>
        <v>0.43758492236870739</v>
      </c>
    </row>
    <row r="408" spans="93:94" x14ac:dyDescent="0.25">
      <c r="CO408">
        <f t="shared" si="62"/>
        <v>2035</v>
      </c>
      <c r="CP408">
        <f t="shared" si="61"/>
        <v>0.43741272102585516</v>
      </c>
    </row>
    <row r="409" spans="93:94" x14ac:dyDescent="0.25">
      <c r="CO409">
        <f t="shared" si="62"/>
        <v>2040</v>
      </c>
      <c r="CP409">
        <f t="shared" si="61"/>
        <v>0.43724100978001379</v>
      </c>
    </row>
    <row r="410" spans="93:94" x14ac:dyDescent="0.25">
      <c r="CO410">
        <f t="shared" si="62"/>
        <v>2045</v>
      </c>
      <c r="CP410">
        <f t="shared" si="61"/>
        <v>0.43706978604023211</v>
      </c>
    </row>
    <row r="411" spans="93:94" x14ac:dyDescent="0.25">
      <c r="CO411">
        <f t="shared" si="62"/>
        <v>2050</v>
      </c>
      <c r="CP411">
        <f t="shared" si="61"/>
        <v>0.43689904723554857</v>
      </c>
    </row>
    <row r="412" spans="93:94" x14ac:dyDescent="0.25">
      <c r="CO412">
        <f t="shared" si="62"/>
        <v>2055</v>
      </c>
      <c r="CP412">
        <f t="shared" si="61"/>
        <v>0.43672879081478838</v>
      </c>
    </row>
    <row r="413" spans="93:94" x14ac:dyDescent="0.25">
      <c r="CO413">
        <f t="shared" si="62"/>
        <v>2060</v>
      </c>
      <c r="CP413">
        <f t="shared" si="61"/>
        <v>0.43655901424636445</v>
      </c>
    </row>
    <row r="414" spans="93:94" x14ac:dyDescent="0.25">
      <c r="CO414">
        <f t="shared" si="62"/>
        <v>2065</v>
      </c>
      <c r="CP414">
        <f t="shared" si="61"/>
        <v>0.43638971501807983</v>
      </c>
    </row>
    <row r="415" spans="93:94" x14ac:dyDescent="0.25">
      <c r="CO415">
        <f t="shared" si="62"/>
        <v>2070</v>
      </c>
      <c r="CP415">
        <f t="shared" si="61"/>
        <v>0.43622089063693142</v>
      </c>
    </row>
    <row r="416" spans="93:94" x14ac:dyDescent="0.25">
      <c r="CO416">
        <f t="shared" si="62"/>
        <v>2075</v>
      </c>
      <c r="CP416">
        <f t="shared" si="61"/>
        <v>0.4360525386289188</v>
      </c>
    </row>
    <row r="417" spans="93:94" x14ac:dyDescent="0.25">
      <c r="CO417">
        <f t="shared" si="62"/>
        <v>2080</v>
      </c>
      <c r="CP417">
        <f t="shared" si="61"/>
        <v>0.43588465653885339</v>
      </c>
    </row>
    <row r="418" spans="93:94" x14ac:dyDescent="0.25">
      <c r="CO418">
        <f t="shared" si="62"/>
        <v>2085</v>
      </c>
      <c r="CP418">
        <f t="shared" si="61"/>
        <v>0.43571724193017075</v>
      </c>
    </row>
    <row r="419" spans="93:94" x14ac:dyDescent="0.25">
      <c r="CO419">
        <f t="shared" si="62"/>
        <v>2090</v>
      </c>
      <c r="CP419">
        <f t="shared" si="61"/>
        <v>0.43555029238474458</v>
      </c>
    </row>
    <row r="420" spans="93:94" x14ac:dyDescent="0.25">
      <c r="CO420">
        <f t="shared" si="62"/>
        <v>2095</v>
      </c>
      <c r="CP420">
        <f t="shared" si="61"/>
        <v>0.43538380550270439</v>
      </c>
    </row>
    <row r="421" spans="93:94" x14ac:dyDescent="0.25">
      <c r="CO421">
        <f t="shared" si="62"/>
        <v>2100</v>
      </c>
      <c r="CP421">
        <f t="shared" si="61"/>
        <v>0.43521777890225349</v>
      </c>
    </row>
    <row r="422" spans="93:94" x14ac:dyDescent="0.25">
      <c r="CO422">
        <f t="shared" si="62"/>
        <v>2105</v>
      </c>
      <c r="CP422">
        <f t="shared" si="61"/>
        <v>0.43505221021949092</v>
      </c>
    </row>
    <row r="423" spans="93:94" x14ac:dyDescent="0.25">
      <c r="CO423">
        <f t="shared" si="62"/>
        <v>2110</v>
      </c>
      <c r="CP423">
        <f t="shared" si="61"/>
        <v>0.4348870971082347</v>
      </c>
    </row>
    <row r="424" spans="93:94" x14ac:dyDescent="0.25">
      <c r="CO424">
        <f t="shared" si="62"/>
        <v>2115</v>
      </c>
      <c r="CP424">
        <f t="shared" si="61"/>
        <v>0.43472243723984716</v>
      </c>
    </row>
    <row r="425" spans="93:94" x14ac:dyDescent="0.25">
      <c r="CO425">
        <f t="shared" si="62"/>
        <v>2120</v>
      </c>
      <c r="CP425">
        <f t="shared" si="61"/>
        <v>0.43455822830306295</v>
      </c>
    </row>
    <row r="426" spans="93:94" x14ac:dyDescent="0.25">
      <c r="CO426">
        <f t="shared" si="62"/>
        <v>2125</v>
      </c>
      <c r="CP426">
        <f t="shared" si="61"/>
        <v>0.43439446800381853</v>
      </c>
    </row>
    <row r="427" spans="93:94" x14ac:dyDescent="0.25">
      <c r="CO427">
        <f t="shared" si="62"/>
        <v>2130</v>
      </c>
      <c r="CP427">
        <f t="shared" si="61"/>
        <v>0.43423115406508433</v>
      </c>
    </row>
    <row r="428" spans="93:94" x14ac:dyDescent="0.25">
      <c r="CO428">
        <f t="shared" si="62"/>
        <v>2135</v>
      </c>
      <c r="CP428">
        <f t="shared" si="61"/>
        <v>0.43406828422669824</v>
      </c>
    </row>
    <row r="429" spans="93:94" x14ac:dyDescent="0.25">
      <c r="CO429">
        <f t="shared" si="62"/>
        <v>2140</v>
      </c>
      <c r="CP429">
        <f t="shared" si="61"/>
        <v>0.43390585624520217</v>
      </c>
    </row>
    <row r="430" spans="93:94" x14ac:dyDescent="0.25">
      <c r="CO430">
        <f t="shared" si="62"/>
        <v>2145</v>
      </c>
      <c r="CP430">
        <f t="shared" si="61"/>
        <v>0.43374386789367914</v>
      </c>
    </row>
    <row r="431" spans="93:94" x14ac:dyDescent="0.25">
      <c r="CO431">
        <f t="shared" si="62"/>
        <v>2150</v>
      </c>
      <c r="CP431">
        <f t="shared" si="61"/>
        <v>0.43358231696159355</v>
      </c>
    </row>
    <row r="432" spans="93:94" x14ac:dyDescent="0.25">
      <c r="CO432">
        <f t="shared" si="62"/>
        <v>2155</v>
      </c>
      <c r="CP432">
        <f t="shared" si="61"/>
        <v>0.43342120125463274</v>
      </c>
    </row>
    <row r="433" spans="93:94" x14ac:dyDescent="0.25">
      <c r="CO433">
        <f t="shared" si="62"/>
        <v>2160</v>
      </c>
      <c r="CP433">
        <f t="shared" si="61"/>
        <v>0.43326051859455089</v>
      </c>
    </row>
    <row r="434" spans="93:94" x14ac:dyDescent="0.25">
      <c r="CO434">
        <f t="shared" si="62"/>
        <v>2165</v>
      </c>
      <c r="CP434">
        <f t="shared" si="61"/>
        <v>0.43310026681901403</v>
      </c>
    </row>
    <row r="435" spans="93:94" x14ac:dyDescent="0.25">
      <c r="CO435">
        <f t="shared" si="62"/>
        <v>2170</v>
      </c>
      <c r="CP435">
        <f t="shared" si="61"/>
        <v>0.43294044378144786</v>
      </c>
    </row>
    <row r="436" spans="93:94" x14ac:dyDescent="0.25">
      <c r="CO436">
        <f t="shared" si="62"/>
        <v>2175</v>
      </c>
      <c r="CP436">
        <f t="shared" si="61"/>
        <v>0.43278104735088668</v>
      </c>
    </row>
    <row r="437" spans="93:94" x14ac:dyDescent="0.25">
      <c r="CO437">
        <f t="shared" si="62"/>
        <v>2180</v>
      </c>
      <c r="CP437">
        <f t="shared" si="61"/>
        <v>0.43262207541182424</v>
      </c>
    </row>
    <row r="438" spans="93:94" x14ac:dyDescent="0.25">
      <c r="CO438">
        <f t="shared" si="62"/>
        <v>2185</v>
      </c>
      <c r="CP438">
        <f t="shared" si="61"/>
        <v>0.43246352586406633</v>
      </c>
    </row>
    <row r="439" spans="93:94" x14ac:dyDescent="0.25">
      <c r="CO439">
        <f t="shared" si="62"/>
        <v>2190</v>
      </c>
      <c r="CP439">
        <f t="shared" si="61"/>
        <v>0.43230539662258582</v>
      </c>
    </row>
    <row r="440" spans="93:94" x14ac:dyDescent="0.25">
      <c r="CO440">
        <f t="shared" si="62"/>
        <v>2195</v>
      </c>
      <c r="CP440">
        <f t="shared" si="61"/>
        <v>0.4321476856173781</v>
      </c>
    </row>
    <row r="441" spans="93:94" x14ac:dyDescent="0.25">
      <c r="CO441">
        <f t="shared" si="62"/>
        <v>2200</v>
      </c>
      <c r="CP441">
        <f t="shared" si="61"/>
        <v>0.43199039079331908</v>
      </c>
    </row>
    <row r="442" spans="93:94" x14ac:dyDescent="0.25">
      <c r="CO442">
        <f t="shared" si="62"/>
        <v>2205</v>
      </c>
      <c r="CP442">
        <f t="shared" si="61"/>
        <v>0.43183351011002497</v>
      </c>
    </row>
    <row r="443" spans="93:94" x14ac:dyDescent="0.25">
      <c r="CO443">
        <f t="shared" si="62"/>
        <v>2210</v>
      </c>
      <c r="CP443">
        <f t="shared" si="61"/>
        <v>0.43167704154171332</v>
      </c>
    </row>
    <row r="444" spans="93:94" x14ac:dyDescent="0.25">
      <c r="CO444">
        <f t="shared" si="62"/>
        <v>2215</v>
      </c>
      <c r="CP444">
        <f t="shared" si="61"/>
        <v>0.43152098307706543</v>
      </c>
    </row>
    <row r="445" spans="93:94" x14ac:dyDescent="0.25">
      <c r="CO445">
        <f t="shared" si="62"/>
        <v>2220</v>
      </c>
      <c r="CP445">
        <f t="shared" si="61"/>
        <v>0.43136533271909117</v>
      </c>
    </row>
    <row r="446" spans="93:94" x14ac:dyDescent="0.25">
      <c r="CO446">
        <f t="shared" si="62"/>
        <v>2225</v>
      </c>
      <c r="CP446">
        <f t="shared" si="61"/>
        <v>0.43121008848499465</v>
      </c>
    </row>
    <row r="447" spans="93:94" x14ac:dyDescent="0.25">
      <c r="CO447">
        <f t="shared" si="62"/>
        <v>2230</v>
      </c>
      <c r="CP447">
        <f t="shared" si="61"/>
        <v>0.43105524840604165</v>
      </c>
    </row>
    <row r="448" spans="93:94" x14ac:dyDescent="0.25">
      <c r="CO448">
        <f t="shared" si="62"/>
        <v>2235</v>
      </c>
      <c r="CP448">
        <f t="shared" si="61"/>
        <v>0.4309008105274289</v>
      </c>
    </row>
    <row r="449" spans="93:94" x14ac:dyDescent="0.25">
      <c r="CO449">
        <f t="shared" si="62"/>
        <v>2240</v>
      </c>
      <c r="CP449">
        <f t="shared" si="61"/>
        <v>0.43074677290815433</v>
      </c>
    </row>
    <row r="450" spans="93:94" x14ac:dyDescent="0.25">
      <c r="CO450">
        <f t="shared" si="62"/>
        <v>2245</v>
      </c>
      <c r="CP450">
        <f t="shared" si="61"/>
        <v>0.43059313362088919</v>
      </c>
    </row>
    <row r="451" spans="93:94" x14ac:dyDescent="0.25">
      <c r="CO451">
        <f t="shared" si="62"/>
        <v>2250</v>
      </c>
      <c r="CP451">
        <f t="shared" si="61"/>
        <v>0.43043989075185168</v>
      </c>
    </row>
    <row r="452" spans="93:94" x14ac:dyDescent="0.25">
      <c r="CO452">
        <f t="shared" si="62"/>
        <v>2255</v>
      </c>
      <c r="CP452">
        <f t="shared" ref="CP452:CP515" si="63">1.48*CO452^-0.16</f>
        <v>0.43028704240068122</v>
      </c>
    </row>
    <row r="453" spans="93:94" x14ac:dyDescent="0.25">
      <c r="CO453">
        <f t="shared" ref="CO453:CO516" si="64">CO452+5</f>
        <v>2260</v>
      </c>
      <c r="CP453">
        <f t="shared" si="63"/>
        <v>0.43013458668031612</v>
      </c>
    </row>
    <row r="454" spans="93:94" x14ac:dyDescent="0.25">
      <c r="CO454">
        <f t="shared" si="64"/>
        <v>2265</v>
      </c>
      <c r="CP454">
        <f t="shared" si="63"/>
        <v>0.42998252171686979</v>
      </c>
    </row>
    <row r="455" spans="93:94" x14ac:dyDescent="0.25">
      <c r="CO455">
        <f t="shared" si="64"/>
        <v>2270</v>
      </c>
      <c r="CP455">
        <f t="shared" si="63"/>
        <v>0.42983084564951113</v>
      </c>
    </row>
    <row r="456" spans="93:94" x14ac:dyDescent="0.25">
      <c r="CO456">
        <f t="shared" si="64"/>
        <v>2275</v>
      </c>
      <c r="CP456">
        <f t="shared" si="63"/>
        <v>0.42967955663034407</v>
      </c>
    </row>
    <row r="457" spans="93:94" x14ac:dyDescent="0.25">
      <c r="CO457">
        <f t="shared" si="64"/>
        <v>2280</v>
      </c>
      <c r="CP457">
        <f t="shared" si="63"/>
        <v>0.4295286528242907</v>
      </c>
    </row>
    <row r="458" spans="93:94" x14ac:dyDescent="0.25">
      <c r="CO458">
        <f t="shared" si="64"/>
        <v>2285</v>
      </c>
      <c r="CP458">
        <f t="shared" si="63"/>
        <v>0.42937813240897305</v>
      </c>
    </row>
    <row r="459" spans="93:94" x14ac:dyDescent="0.25">
      <c r="CO459">
        <f t="shared" si="64"/>
        <v>2290</v>
      </c>
      <c r="CP459">
        <f t="shared" si="63"/>
        <v>0.42922799357459862</v>
      </c>
    </row>
    <row r="460" spans="93:94" x14ac:dyDescent="0.25">
      <c r="CO460">
        <f t="shared" si="64"/>
        <v>2295</v>
      </c>
      <c r="CP460">
        <f t="shared" si="63"/>
        <v>0.42907823452384602</v>
      </c>
    </row>
    <row r="461" spans="93:94" x14ac:dyDescent="0.25">
      <c r="CO461">
        <f t="shared" si="64"/>
        <v>2300</v>
      </c>
      <c r="CP461">
        <f t="shared" si="63"/>
        <v>0.42892885347175153</v>
      </c>
    </row>
    <row r="462" spans="93:94" x14ac:dyDescent="0.25">
      <c r="CO462">
        <f t="shared" si="64"/>
        <v>2305</v>
      </c>
      <c r="CP462">
        <f t="shared" si="63"/>
        <v>0.4287798486455987</v>
      </c>
    </row>
    <row r="463" spans="93:94" x14ac:dyDescent="0.25">
      <c r="CO463">
        <f t="shared" si="64"/>
        <v>2310</v>
      </c>
      <c r="CP463">
        <f t="shared" si="63"/>
        <v>0.42863121828480633</v>
      </c>
    </row>
    <row r="464" spans="93:94" x14ac:dyDescent="0.25">
      <c r="CO464">
        <f t="shared" si="64"/>
        <v>2315</v>
      </c>
      <c r="CP464">
        <f t="shared" si="63"/>
        <v>0.42848296064082081</v>
      </c>
    </row>
    <row r="465" spans="93:94" x14ac:dyDescent="0.25">
      <c r="CO465">
        <f t="shared" si="64"/>
        <v>2320</v>
      </c>
      <c r="CP465">
        <f t="shared" si="63"/>
        <v>0.42833507397700737</v>
      </c>
    </row>
    <row r="466" spans="93:94" x14ac:dyDescent="0.25">
      <c r="CO466">
        <f t="shared" si="64"/>
        <v>2325</v>
      </c>
      <c r="CP466">
        <f t="shared" si="63"/>
        <v>0.42818755656854363</v>
      </c>
    </row>
    <row r="467" spans="93:94" x14ac:dyDescent="0.25">
      <c r="CO467">
        <f t="shared" si="64"/>
        <v>2330</v>
      </c>
      <c r="CP467">
        <f t="shared" si="63"/>
        <v>0.42804040670231397</v>
      </c>
    </row>
    <row r="468" spans="93:94" x14ac:dyDescent="0.25">
      <c r="CO468">
        <f t="shared" si="64"/>
        <v>2335</v>
      </c>
      <c r="CP468">
        <f t="shared" si="63"/>
        <v>0.42789362267680509</v>
      </c>
    </row>
    <row r="469" spans="93:94" x14ac:dyDescent="0.25">
      <c r="CO469">
        <f t="shared" si="64"/>
        <v>2340</v>
      </c>
      <c r="CP469">
        <f t="shared" si="63"/>
        <v>0.42774720280200307</v>
      </c>
    </row>
    <row r="470" spans="93:94" x14ac:dyDescent="0.25">
      <c r="CO470">
        <f t="shared" si="64"/>
        <v>2345</v>
      </c>
      <c r="CP470">
        <f t="shared" si="63"/>
        <v>0.42760114539929084</v>
      </c>
    </row>
    <row r="471" spans="93:94" x14ac:dyDescent="0.25">
      <c r="CO471">
        <f t="shared" si="64"/>
        <v>2350</v>
      </c>
      <c r="CP471">
        <f t="shared" si="63"/>
        <v>0.42745544880134784</v>
      </c>
    </row>
    <row r="472" spans="93:94" x14ac:dyDescent="0.25">
      <c r="CO472">
        <f t="shared" si="64"/>
        <v>2355</v>
      </c>
      <c r="CP472">
        <f t="shared" si="63"/>
        <v>0.42731011135204916</v>
      </c>
    </row>
    <row r="473" spans="93:94" x14ac:dyDescent="0.25">
      <c r="CO473">
        <f t="shared" si="64"/>
        <v>2360</v>
      </c>
      <c r="CP473">
        <f t="shared" si="63"/>
        <v>0.42716513140636836</v>
      </c>
    </row>
    <row r="474" spans="93:94" x14ac:dyDescent="0.25">
      <c r="CO474">
        <f t="shared" si="64"/>
        <v>2365</v>
      </c>
      <c r="CP474">
        <f t="shared" si="63"/>
        <v>0.42702050733027758</v>
      </c>
    </row>
    <row r="475" spans="93:94" x14ac:dyDescent="0.25">
      <c r="CO475">
        <f t="shared" si="64"/>
        <v>2370</v>
      </c>
      <c r="CP475">
        <f t="shared" si="63"/>
        <v>0.42687623750065323</v>
      </c>
    </row>
    <row r="476" spans="93:94" x14ac:dyDescent="0.25">
      <c r="CO476">
        <f t="shared" si="64"/>
        <v>2375</v>
      </c>
      <c r="CP476">
        <f t="shared" si="63"/>
        <v>0.42673232030517866</v>
      </c>
    </row>
    <row r="477" spans="93:94" x14ac:dyDescent="0.25">
      <c r="CO477">
        <f t="shared" si="64"/>
        <v>2380</v>
      </c>
      <c r="CP477">
        <f t="shared" si="63"/>
        <v>0.42658875414225073</v>
      </c>
    </row>
    <row r="478" spans="93:94" x14ac:dyDescent="0.25">
      <c r="CO478">
        <f t="shared" si="64"/>
        <v>2385</v>
      </c>
      <c r="CP478">
        <f t="shared" si="63"/>
        <v>0.42644553742088542</v>
      </c>
    </row>
    <row r="479" spans="93:94" x14ac:dyDescent="0.25">
      <c r="CO479">
        <f t="shared" si="64"/>
        <v>2390</v>
      </c>
      <c r="CP479">
        <f t="shared" si="63"/>
        <v>0.42630266856062643</v>
      </c>
    </row>
    <row r="480" spans="93:94" x14ac:dyDescent="0.25">
      <c r="CO480">
        <f t="shared" si="64"/>
        <v>2395</v>
      </c>
      <c r="CP480">
        <f t="shared" si="63"/>
        <v>0.42616014599145219</v>
      </c>
    </row>
    <row r="481" spans="93:94" x14ac:dyDescent="0.25">
      <c r="CO481">
        <f t="shared" si="64"/>
        <v>2400</v>
      </c>
      <c r="CP481">
        <f t="shared" si="63"/>
        <v>0.42601796815368698</v>
      </c>
    </row>
    <row r="482" spans="93:94" x14ac:dyDescent="0.25">
      <c r="CO482">
        <f t="shared" si="64"/>
        <v>2405</v>
      </c>
      <c r="CP482">
        <f t="shared" si="63"/>
        <v>0.42587613349790998</v>
      </c>
    </row>
    <row r="483" spans="93:94" x14ac:dyDescent="0.25">
      <c r="CO483">
        <f t="shared" si="64"/>
        <v>2410</v>
      </c>
      <c r="CP483">
        <f t="shared" si="63"/>
        <v>0.42573464048486753</v>
      </c>
    </row>
    <row r="484" spans="93:94" x14ac:dyDescent="0.25">
      <c r="CO484">
        <f t="shared" si="64"/>
        <v>2415</v>
      </c>
      <c r="CP484">
        <f t="shared" si="63"/>
        <v>0.42559348758538501</v>
      </c>
    </row>
    <row r="485" spans="93:94" x14ac:dyDescent="0.25">
      <c r="CO485">
        <f t="shared" si="64"/>
        <v>2420</v>
      </c>
      <c r="CP485">
        <f t="shared" si="63"/>
        <v>0.42545267328028086</v>
      </c>
    </row>
    <row r="486" spans="93:94" x14ac:dyDescent="0.25">
      <c r="CO486">
        <f t="shared" si="64"/>
        <v>2425</v>
      </c>
      <c r="CP486">
        <f t="shared" si="63"/>
        <v>0.42531219606027953</v>
      </c>
    </row>
    <row r="487" spans="93:94" x14ac:dyDescent="0.25">
      <c r="CO487">
        <f t="shared" si="64"/>
        <v>2430</v>
      </c>
      <c r="CP487">
        <f t="shared" si="63"/>
        <v>0.42517205442592809</v>
      </c>
    </row>
    <row r="488" spans="93:94" x14ac:dyDescent="0.25">
      <c r="CO488">
        <f t="shared" si="64"/>
        <v>2435</v>
      </c>
      <c r="CP488">
        <f t="shared" si="63"/>
        <v>0.42503224688751112</v>
      </c>
    </row>
    <row r="489" spans="93:94" x14ac:dyDescent="0.25">
      <c r="CO489">
        <f t="shared" si="64"/>
        <v>2440</v>
      </c>
      <c r="CP489">
        <f t="shared" si="63"/>
        <v>0.42489277196496811</v>
      </c>
    </row>
    <row r="490" spans="93:94" x14ac:dyDescent="0.25">
      <c r="CO490">
        <f t="shared" si="64"/>
        <v>2445</v>
      </c>
      <c r="CP490">
        <f t="shared" si="63"/>
        <v>0.42475362818781121</v>
      </c>
    </row>
    <row r="491" spans="93:94" x14ac:dyDescent="0.25">
      <c r="CO491">
        <f t="shared" si="64"/>
        <v>2450</v>
      </c>
      <c r="CP491">
        <f t="shared" si="63"/>
        <v>0.42461481409504392</v>
      </c>
    </row>
    <row r="492" spans="93:94" x14ac:dyDescent="0.25">
      <c r="CO492">
        <f t="shared" si="64"/>
        <v>2455</v>
      </c>
      <c r="CP492">
        <f t="shared" si="63"/>
        <v>0.42447632823508041</v>
      </c>
    </row>
    <row r="493" spans="93:94" x14ac:dyDescent="0.25">
      <c r="CO493">
        <f t="shared" si="64"/>
        <v>2460</v>
      </c>
      <c r="CP493">
        <f t="shared" si="63"/>
        <v>0.42433816916566597</v>
      </c>
    </row>
    <row r="494" spans="93:94" x14ac:dyDescent="0.25">
      <c r="CO494">
        <f t="shared" si="64"/>
        <v>2465</v>
      </c>
      <c r="CP494">
        <f t="shared" si="63"/>
        <v>0.42420033545379882</v>
      </c>
    </row>
    <row r="495" spans="93:94" x14ac:dyDescent="0.25">
      <c r="CO495">
        <f t="shared" si="64"/>
        <v>2470</v>
      </c>
      <c r="CP495">
        <f t="shared" si="63"/>
        <v>0.42406282567565068</v>
      </c>
    </row>
    <row r="496" spans="93:94" x14ac:dyDescent="0.25">
      <c r="CO496">
        <f t="shared" si="64"/>
        <v>2475</v>
      </c>
      <c r="CP496">
        <f t="shared" si="63"/>
        <v>0.42392563841649111</v>
      </c>
    </row>
    <row r="497" spans="93:94" x14ac:dyDescent="0.25">
      <c r="CO497">
        <f t="shared" si="64"/>
        <v>2480</v>
      </c>
      <c r="CP497">
        <f t="shared" si="63"/>
        <v>0.4237887722706104</v>
      </c>
    </row>
    <row r="498" spans="93:94" x14ac:dyDescent="0.25">
      <c r="CO498">
        <f t="shared" si="64"/>
        <v>2485</v>
      </c>
      <c r="CP498">
        <f t="shared" si="63"/>
        <v>0.42365222584124401</v>
      </c>
    </row>
    <row r="499" spans="93:94" x14ac:dyDescent="0.25">
      <c r="CO499">
        <f t="shared" si="64"/>
        <v>2490</v>
      </c>
      <c r="CP499">
        <f t="shared" si="63"/>
        <v>0.42351599774049803</v>
      </c>
    </row>
    <row r="500" spans="93:94" x14ac:dyDescent="0.25">
      <c r="CO500">
        <f t="shared" si="64"/>
        <v>2495</v>
      </c>
      <c r="CP500">
        <f t="shared" si="63"/>
        <v>0.42338008658927473</v>
      </c>
    </row>
    <row r="501" spans="93:94" x14ac:dyDescent="0.25">
      <c r="CO501">
        <f t="shared" si="64"/>
        <v>2500</v>
      </c>
      <c r="CP501">
        <f t="shared" si="63"/>
        <v>0.42324449101720013</v>
      </c>
    </row>
    <row r="502" spans="93:94" x14ac:dyDescent="0.25">
      <c r="CO502">
        <f t="shared" si="64"/>
        <v>2505</v>
      </c>
      <c r="CP502">
        <f t="shared" si="63"/>
        <v>0.42310920966255056</v>
      </c>
    </row>
    <row r="503" spans="93:94" x14ac:dyDescent="0.25">
      <c r="CO503">
        <f t="shared" si="64"/>
        <v>2510</v>
      </c>
      <c r="CP503">
        <f t="shared" si="63"/>
        <v>0.42297424117218141</v>
      </c>
    </row>
    <row r="504" spans="93:94" x14ac:dyDescent="0.25">
      <c r="CO504">
        <f t="shared" si="64"/>
        <v>2515</v>
      </c>
      <c r="CP504">
        <f t="shared" si="63"/>
        <v>0.42283958420145629</v>
      </c>
    </row>
    <row r="505" spans="93:94" x14ac:dyDescent="0.25">
      <c r="CO505">
        <f t="shared" si="64"/>
        <v>2520</v>
      </c>
      <c r="CP505">
        <f t="shared" si="63"/>
        <v>0.4227052374141762</v>
      </c>
    </row>
    <row r="506" spans="93:94" x14ac:dyDescent="0.25">
      <c r="CO506">
        <f t="shared" si="64"/>
        <v>2525</v>
      </c>
      <c r="CP506">
        <f t="shared" si="63"/>
        <v>0.4225711994825106</v>
      </c>
    </row>
    <row r="507" spans="93:94" x14ac:dyDescent="0.25">
      <c r="CO507">
        <f t="shared" si="64"/>
        <v>2530</v>
      </c>
      <c r="CP507">
        <f t="shared" si="63"/>
        <v>0.4224374690869277</v>
      </c>
    </row>
    <row r="508" spans="93:94" x14ac:dyDescent="0.25">
      <c r="CO508">
        <f t="shared" si="64"/>
        <v>2535</v>
      </c>
      <c r="CP508">
        <f t="shared" si="63"/>
        <v>0.42230404491612766</v>
      </c>
    </row>
    <row r="509" spans="93:94" x14ac:dyDescent="0.25">
      <c r="CO509">
        <f t="shared" si="64"/>
        <v>2540</v>
      </c>
      <c r="CP509">
        <f t="shared" si="63"/>
        <v>0.4221709256669734</v>
      </c>
    </row>
    <row r="510" spans="93:94" x14ac:dyDescent="0.25">
      <c r="CO510">
        <f t="shared" si="64"/>
        <v>2545</v>
      </c>
      <c r="CP510">
        <f t="shared" si="63"/>
        <v>0.42203811004442549</v>
      </c>
    </row>
    <row r="511" spans="93:94" x14ac:dyDescent="0.25">
      <c r="CO511">
        <f t="shared" si="64"/>
        <v>2550</v>
      </c>
      <c r="CP511">
        <f t="shared" si="63"/>
        <v>0.42190559676147482</v>
      </c>
    </row>
    <row r="512" spans="93:94" x14ac:dyDescent="0.25">
      <c r="CO512">
        <f t="shared" si="64"/>
        <v>2555</v>
      </c>
      <c r="CP512">
        <f t="shared" si="63"/>
        <v>0.42177338453907776</v>
      </c>
    </row>
    <row r="513" spans="93:94" x14ac:dyDescent="0.25">
      <c r="CO513">
        <f t="shared" si="64"/>
        <v>2560</v>
      </c>
      <c r="CP513">
        <f t="shared" si="63"/>
        <v>0.42164147210609138</v>
      </c>
    </row>
    <row r="514" spans="93:94" x14ac:dyDescent="0.25">
      <c r="CO514">
        <f t="shared" si="64"/>
        <v>2565</v>
      </c>
      <c r="CP514">
        <f t="shared" si="63"/>
        <v>0.42150985819920894</v>
      </c>
    </row>
    <row r="515" spans="93:94" x14ac:dyDescent="0.25">
      <c r="CO515">
        <f t="shared" si="64"/>
        <v>2570</v>
      </c>
      <c r="CP515">
        <f t="shared" si="63"/>
        <v>0.42137854156289717</v>
      </c>
    </row>
    <row r="516" spans="93:94" x14ac:dyDescent="0.25">
      <c r="CO516">
        <f t="shared" si="64"/>
        <v>2575</v>
      </c>
      <c r="CP516">
        <f t="shared" ref="CP516:CP579" si="65">1.48*CO516^-0.16</f>
        <v>0.42124752094933243</v>
      </c>
    </row>
    <row r="517" spans="93:94" x14ac:dyDescent="0.25">
      <c r="CO517">
        <f t="shared" ref="CO517:CO580" si="66">CO516+5</f>
        <v>2580</v>
      </c>
      <c r="CP517">
        <f t="shared" si="65"/>
        <v>0.42111679511833933</v>
      </c>
    </row>
    <row r="518" spans="93:94" x14ac:dyDescent="0.25">
      <c r="CO518">
        <f t="shared" si="66"/>
        <v>2585</v>
      </c>
      <c r="CP518">
        <f t="shared" si="65"/>
        <v>0.42098636283732865</v>
      </c>
    </row>
    <row r="519" spans="93:94" x14ac:dyDescent="0.25">
      <c r="CO519">
        <f t="shared" si="66"/>
        <v>2590</v>
      </c>
      <c r="CP519">
        <f t="shared" si="65"/>
        <v>0.42085622288123686</v>
      </c>
    </row>
    <row r="520" spans="93:94" x14ac:dyDescent="0.25">
      <c r="CO520">
        <f t="shared" si="66"/>
        <v>2595</v>
      </c>
      <c r="CP520">
        <f t="shared" si="65"/>
        <v>0.42072637403246504</v>
      </c>
    </row>
    <row r="521" spans="93:94" x14ac:dyDescent="0.25">
      <c r="CO521">
        <f t="shared" si="66"/>
        <v>2600</v>
      </c>
      <c r="CP521">
        <f t="shared" si="65"/>
        <v>0.42059681508081986</v>
      </c>
    </row>
    <row r="522" spans="93:94" x14ac:dyDescent="0.25">
      <c r="CO522">
        <f t="shared" si="66"/>
        <v>2605</v>
      </c>
      <c r="CP522">
        <f t="shared" si="65"/>
        <v>0.42046754482345389</v>
      </c>
    </row>
    <row r="523" spans="93:94" x14ac:dyDescent="0.25">
      <c r="CO523">
        <f t="shared" si="66"/>
        <v>2610</v>
      </c>
      <c r="CP523">
        <f t="shared" si="65"/>
        <v>0.42033856206480719</v>
      </c>
    </row>
    <row r="524" spans="93:94" x14ac:dyDescent="0.25">
      <c r="CO524">
        <f t="shared" si="66"/>
        <v>2615</v>
      </c>
      <c r="CP524">
        <f t="shared" si="65"/>
        <v>0.42020986561654916</v>
      </c>
    </row>
    <row r="525" spans="93:94" x14ac:dyDescent="0.25">
      <c r="CO525">
        <f t="shared" si="66"/>
        <v>2620</v>
      </c>
      <c r="CP525">
        <f t="shared" si="65"/>
        <v>0.42008145429752153</v>
      </c>
    </row>
    <row r="526" spans="93:94" x14ac:dyDescent="0.25">
      <c r="CO526">
        <f t="shared" si="66"/>
        <v>2625</v>
      </c>
      <c r="CP526">
        <f t="shared" si="65"/>
        <v>0.41995332693368082</v>
      </c>
    </row>
    <row r="527" spans="93:94" x14ac:dyDescent="0.25">
      <c r="CO527">
        <f t="shared" si="66"/>
        <v>2630</v>
      </c>
      <c r="CP527">
        <f t="shared" si="65"/>
        <v>0.41982548235804268</v>
      </c>
    </row>
    <row r="528" spans="93:94" x14ac:dyDescent="0.25">
      <c r="CO528">
        <f t="shared" si="66"/>
        <v>2635</v>
      </c>
      <c r="CP528">
        <f t="shared" si="65"/>
        <v>0.41969791941062573</v>
      </c>
    </row>
    <row r="529" spans="93:94" x14ac:dyDescent="0.25">
      <c r="CO529">
        <f t="shared" si="66"/>
        <v>2640</v>
      </c>
      <c r="CP529">
        <f t="shared" si="65"/>
        <v>0.41957063693839641</v>
      </c>
    </row>
    <row r="530" spans="93:94" x14ac:dyDescent="0.25">
      <c r="CO530">
        <f t="shared" si="66"/>
        <v>2645</v>
      </c>
      <c r="CP530">
        <f t="shared" si="65"/>
        <v>0.41944363379521427</v>
      </c>
    </row>
    <row r="531" spans="93:94" x14ac:dyDescent="0.25">
      <c r="CO531">
        <f t="shared" si="66"/>
        <v>2650</v>
      </c>
      <c r="CP531">
        <f t="shared" si="65"/>
        <v>0.41931690884177797</v>
      </c>
    </row>
    <row r="532" spans="93:94" x14ac:dyDescent="0.25">
      <c r="CO532">
        <f t="shared" si="66"/>
        <v>2655</v>
      </c>
      <c r="CP532">
        <f t="shared" si="65"/>
        <v>0.41919046094557155</v>
      </c>
    </row>
    <row r="533" spans="93:94" x14ac:dyDescent="0.25">
      <c r="CO533">
        <f t="shared" si="66"/>
        <v>2660</v>
      </c>
      <c r="CP533">
        <f t="shared" si="65"/>
        <v>0.41906428898081133</v>
      </c>
    </row>
    <row r="534" spans="93:94" x14ac:dyDescent="0.25">
      <c r="CO534">
        <f t="shared" si="66"/>
        <v>2665</v>
      </c>
      <c r="CP534">
        <f t="shared" si="65"/>
        <v>0.41893839182839337</v>
      </c>
    </row>
    <row r="535" spans="93:94" x14ac:dyDescent="0.25">
      <c r="CO535">
        <f t="shared" si="66"/>
        <v>2670</v>
      </c>
      <c r="CP535">
        <f t="shared" si="65"/>
        <v>0.41881276837584125</v>
      </c>
    </row>
    <row r="536" spans="93:94" x14ac:dyDescent="0.25">
      <c r="CO536">
        <f t="shared" si="66"/>
        <v>2675</v>
      </c>
      <c r="CP536">
        <f t="shared" si="65"/>
        <v>0.41868741751725486</v>
      </c>
    </row>
    <row r="537" spans="93:94" x14ac:dyDescent="0.25">
      <c r="CO537">
        <f t="shared" si="66"/>
        <v>2680</v>
      </c>
      <c r="CP537">
        <f t="shared" si="65"/>
        <v>0.41856233815325866</v>
      </c>
    </row>
    <row r="538" spans="93:94" x14ac:dyDescent="0.25">
      <c r="CO538">
        <f t="shared" si="66"/>
        <v>2685</v>
      </c>
      <c r="CP538">
        <f t="shared" si="65"/>
        <v>0.4184375291909519</v>
      </c>
    </row>
    <row r="539" spans="93:94" x14ac:dyDescent="0.25">
      <c r="CO539">
        <f t="shared" si="66"/>
        <v>2690</v>
      </c>
      <c r="CP539">
        <f t="shared" si="65"/>
        <v>0.41831298954385804</v>
      </c>
    </row>
    <row r="540" spans="93:94" x14ac:dyDescent="0.25">
      <c r="CO540">
        <f t="shared" si="66"/>
        <v>2695</v>
      </c>
      <c r="CP540">
        <f t="shared" si="65"/>
        <v>0.41818871813187508</v>
      </c>
    </row>
    <row r="541" spans="93:94" x14ac:dyDescent="0.25">
      <c r="CO541">
        <f t="shared" si="66"/>
        <v>2700</v>
      </c>
      <c r="CP541">
        <f t="shared" si="65"/>
        <v>0.41806471388122651</v>
      </c>
    </row>
    <row r="542" spans="93:94" x14ac:dyDescent="0.25">
      <c r="CO542">
        <f t="shared" si="66"/>
        <v>2705</v>
      </c>
      <c r="CP542">
        <f t="shared" si="65"/>
        <v>0.4179409757244128</v>
      </c>
    </row>
    <row r="543" spans="93:94" x14ac:dyDescent="0.25">
      <c r="CO543">
        <f t="shared" si="66"/>
        <v>2710</v>
      </c>
      <c r="CP543">
        <f t="shared" si="65"/>
        <v>0.41781750260016309</v>
      </c>
    </row>
    <row r="544" spans="93:94" x14ac:dyDescent="0.25">
      <c r="CO544">
        <f t="shared" si="66"/>
        <v>2715</v>
      </c>
      <c r="CP544">
        <f t="shared" si="65"/>
        <v>0.41769429345338716</v>
      </c>
    </row>
    <row r="545" spans="93:94" x14ac:dyDescent="0.25">
      <c r="CO545">
        <f t="shared" si="66"/>
        <v>2720</v>
      </c>
      <c r="CP545">
        <f t="shared" si="65"/>
        <v>0.41757134723512879</v>
      </c>
    </row>
    <row r="546" spans="93:94" x14ac:dyDescent="0.25">
      <c r="CO546">
        <f t="shared" si="66"/>
        <v>2725</v>
      </c>
      <c r="CP546">
        <f t="shared" si="65"/>
        <v>0.41744866290251786</v>
      </c>
    </row>
    <row r="547" spans="93:94" x14ac:dyDescent="0.25">
      <c r="CO547">
        <f t="shared" si="66"/>
        <v>2730</v>
      </c>
      <c r="CP547">
        <f t="shared" si="65"/>
        <v>0.41732623941872499</v>
      </c>
    </row>
    <row r="548" spans="93:94" x14ac:dyDescent="0.25">
      <c r="CO548">
        <f t="shared" si="66"/>
        <v>2735</v>
      </c>
      <c r="CP548">
        <f t="shared" si="65"/>
        <v>0.41720407575291518</v>
      </c>
    </row>
    <row r="549" spans="93:94" x14ac:dyDescent="0.25">
      <c r="CO549">
        <f t="shared" si="66"/>
        <v>2740</v>
      </c>
      <c r="CP549">
        <f t="shared" si="65"/>
        <v>0.41708217088020211</v>
      </c>
    </row>
    <row r="550" spans="93:94" x14ac:dyDescent="0.25">
      <c r="CO550">
        <f t="shared" si="66"/>
        <v>2745</v>
      </c>
      <c r="CP550">
        <f t="shared" si="65"/>
        <v>0.41696052378160303</v>
      </c>
    </row>
    <row r="551" spans="93:94" x14ac:dyDescent="0.25">
      <c r="CO551">
        <f t="shared" si="66"/>
        <v>2750</v>
      </c>
      <c r="CP551">
        <f t="shared" si="65"/>
        <v>0.41683913344399426</v>
      </c>
    </row>
    <row r="552" spans="93:94" x14ac:dyDescent="0.25">
      <c r="CO552">
        <f t="shared" si="66"/>
        <v>2755</v>
      </c>
      <c r="CP552">
        <f t="shared" si="65"/>
        <v>0.41671799886006705</v>
      </c>
    </row>
    <row r="553" spans="93:94" x14ac:dyDescent="0.25">
      <c r="CO553">
        <f t="shared" si="66"/>
        <v>2760</v>
      </c>
      <c r="CP553">
        <f t="shared" si="65"/>
        <v>0.41659711902828322</v>
      </c>
    </row>
    <row r="554" spans="93:94" x14ac:dyDescent="0.25">
      <c r="CO554">
        <f t="shared" si="66"/>
        <v>2765</v>
      </c>
      <c r="CP554">
        <f t="shared" si="65"/>
        <v>0.41647649295283218</v>
      </c>
    </row>
    <row r="555" spans="93:94" x14ac:dyDescent="0.25">
      <c r="CO555">
        <f t="shared" si="66"/>
        <v>2770</v>
      </c>
      <c r="CP555">
        <f t="shared" si="65"/>
        <v>0.41635611964358771</v>
      </c>
    </row>
    <row r="556" spans="93:94" x14ac:dyDescent="0.25">
      <c r="CO556">
        <f t="shared" si="66"/>
        <v>2775</v>
      </c>
      <c r="CP556">
        <f t="shared" si="65"/>
        <v>0.41623599811606532</v>
      </c>
    </row>
    <row r="557" spans="93:94" x14ac:dyDescent="0.25">
      <c r="CO557">
        <f t="shared" si="66"/>
        <v>2780</v>
      </c>
      <c r="CP557">
        <f t="shared" si="65"/>
        <v>0.4161161273913801</v>
      </c>
    </row>
    <row r="558" spans="93:94" x14ac:dyDescent="0.25">
      <c r="CO558">
        <f t="shared" si="66"/>
        <v>2785</v>
      </c>
      <c r="CP558">
        <f t="shared" si="65"/>
        <v>0.41599650649620462</v>
      </c>
    </row>
    <row r="559" spans="93:94" x14ac:dyDescent="0.25">
      <c r="CO559">
        <f t="shared" si="66"/>
        <v>2790</v>
      </c>
      <c r="CP559">
        <f t="shared" si="65"/>
        <v>0.41587713446272789</v>
      </c>
    </row>
    <row r="560" spans="93:94" x14ac:dyDescent="0.25">
      <c r="CO560">
        <f t="shared" si="66"/>
        <v>2795</v>
      </c>
      <c r="CP560">
        <f t="shared" si="65"/>
        <v>0.4157580103286137</v>
      </c>
    </row>
    <row r="561" spans="93:94" x14ac:dyDescent="0.25">
      <c r="CO561">
        <f t="shared" si="66"/>
        <v>2800</v>
      </c>
      <c r="CP561">
        <f t="shared" si="65"/>
        <v>0.41563913313696088</v>
      </c>
    </row>
    <row r="562" spans="93:94" x14ac:dyDescent="0.25">
      <c r="CO562">
        <f t="shared" si="66"/>
        <v>2805</v>
      </c>
      <c r="CP562">
        <f t="shared" si="65"/>
        <v>0.41552050193626133</v>
      </c>
    </row>
    <row r="563" spans="93:94" x14ac:dyDescent="0.25">
      <c r="CO563">
        <f t="shared" si="66"/>
        <v>2810</v>
      </c>
      <c r="CP563">
        <f t="shared" si="65"/>
        <v>0.41540211578036218</v>
      </c>
    </row>
    <row r="564" spans="93:94" x14ac:dyDescent="0.25">
      <c r="CO564">
        <f t="shared" si="66"/>
        <v>2815</v>
      </c>
      <c r="CP564">
        <f t="shared" si="65"/>
        <v>0.41528397372842391</v>
      </c>
    </row>
    <row r="565" spans="93:94" x14ac:dyDescent="0.25">
      <c r="CO565">
        <f t="shared" si="66"/>
        <v>2820</v>
      </c>
      <c r="CP565">
        <f t="shared" si="65"/>
        <v>0.41516607484488366</v>
      </c>
    </row>
    <row r="566" spans="93:94" x14ac:dyDescent="0.25">
      <c r="CO566">
        <f t="shared" si="66"/>
        <v>2825</v>
      </c>
      <c r="CP566">
        <f t="shared" si="65"/>
        <v>0.41504841819941368</v>
      </c>
    </row>
    <row r="567" spans="93:94" x14ac:dyDescent="0.25">
      <c r="CO567">
        <f t="shared" si="66"/>
        <v>2830</v>
      </c>
      <c r="CP567">
        <f t="shared" si="65"/>
        <v>0.41493100286688511</v>
      </c>
    </row>
    <row r="568" spans="93:94" x14ac:dyDescent="0.25">
      <c r="CO568">
        <f t="shared" si="66"/>
        <v>2835</v>
      </c>
      <c r="CP568">
        <f t="shared" si="65"/>
        <v>0.41481382792732818</v>
      </c>
    </row>
    <row r="569" spans="93:94" x14ac:dyDescent="0.25">
      <c r="CO569">
        <f t="shared" si="66"/>
        <v>2840</v>
      </c>
      <c r="CP569">
        <f t="shared" si="65"/>
        <v>0.41469689246589547</v>
      </c>
    </row>
    <row r="570" spans="93:94" x14ac:dyDescent="0.25">
      <c r="CO570">
        <f t="shared" si="66"/>
        <v>2845</v>
      </c>
      <c r="CP570">
        <f t="shared" si="65"/>
        <v>0.41458019557282405</v>
      </c>
    </row>
    <row r="571" spans="93:94" x14ac:dyDescent="0.25">
      <c r="CO571">
        <f t="shared" si="66"/>
        <v>2850</v>
      </c>
      <c r="CP571">
        <f t="shared" si="65"/>
        <v>0.414463736343398</v>
      </c>
    </row>
    <row r="572" spans="93:94" x14ac:dyDescent="0.25">
      <c r="CO572">
        <f t="shared" si="66"/>
        <v>2855</v>
      </c>
      <c r="CP572">
        <f t="shared" si="65"/>
        <v>0.41434751387791174</v>
      </c>
    </row>
    <row r="573" spans="93:94" x14ac:dyDescent="0.25">
      <c r="CO573">
        <f t="shared" si="66"/>
        <v>2860</v>
      </c>
      <c r="CP573">
        <f t="shared" si="65"/>
        <v>0.4142315272816347</v>
      </c>
    </row>
    <row r="574" spans="93:94" x14ac:dyDescent="0.25">
      <c r="CO574">
        <f t="shared" si="66"/>
        <v>2865</v>
      </c>
      <c r="CP574">
        <f t="shared" si="65"/>
        <v>0.41411577566477309</v>
      </c>
    </row>
    <row r="575" spans="93:94" x14ac:dyDescent="0.25">
      <c r="CO575">
        <f t="shared" si="66"/>
        <v>2870</v>
      </c>
      <c r="CP575">
        <f t="shared" si="65"/>
        <v>0.41400025814243607</v>
      </c>
    </row>
    <row r="576" spans="93:94" x14ac:dyDescent="0.25">
      <c r="CO576">
        <f t="shared" si="66"/>
        <v>2875</v>
      </c>
      <c r="CP576">
        <f t="shared" si="65"/>
        <v>0.41388497383459871</v>
      </c>
    </row>
    <row r="577" spans="93:94" x14ac:dyDescent="0.25">
      <c r="CO577">
        <f t="shared" si="66"/>
        <v>2880</v>
      </c>
      <c r="CP577">
        <f t="shared" si="65"/>
        <v>0.4137699218660682</v>
      </c>
    </row>
    <row r="578" spans="93:94" x14ac:dyDescent="0.25">
      <c r="CO578">
        <f t="shared" si="66"/>
        <v>2885</v>
      </c>
      <c r="CP578">
        <f t="shared" si="65"/>
        <v>0.41365510136644806</v>
      </c>
    </row>
    <row r="579" spans="93:94" x14ac:dyDescent="0.25">
      <c r="CO579">
        <f t="shared" si="66"/>
        <v>2890</v>
      </c>
      <c r="CP579">
        <f t="shared" si="65"/>
        <v>0.41354051147010351</v>
      </c>
    </row>
    <row r="580" spans="93:94" x14ac:dyDescent="0.25">
      <c r="CO580">
        <f t="shared" si="66"/>
        <v>2895</v>
      </c>
      <c r="CP580">
        <f t="shared" ref="CP580:CP643" si="67">1.48*CO580^-0.16</f>
        <v>0.41342615131612798</v>
      </c>
    </row>
    <row r="581" spans="93:94" x14ac:dyDescent="0.25">
      <c r="CO581">
        <f t="shared" ref="CO581:CO644" si="68">CO580+5</f>
        <v>2900</v>
      </c>
      <c r="CP581">
        <f t="shared" si="67"/>
        <v>0.41331202004830869</v>
      </c>
    </row>
    <row r="582" spans="93:94" x14ac:dyDescent="0.25">
      <c r="CO582">
        <f t="shared" si="68"/>
        <v>2905</v>
      </c>
      <c r="CP582">
        <f t="shared" si="67"/>
        <v>0.41319811681509278</v>
      </c>
    </row>
    <row r="583" spans="93:94" x14ac:dyDescent="0.25">
      <c r="CO583">
        <f t="shared" si="68"/>
        <v>2910</v>
      </c>
      <c r="CP583">
        <f t="shared" si="67"/>
        <v>0.41308444076955475</v>
      </c>
    </row>
    <row r="584" spans="93:94" x14ac:dyDescent="0.25">
      <c r="CO584">
        <f t="shared" si="68"/>
        <v>2915</v>
      </c>
      <c r="CP584">
        <f t="shared" si="67"/>
        <v>0.41297099106936269</v>
      </c>
    </row>
    <row r="585" spans="93:94" x14ac:dyDescent="0.25">
      <c r="CO585">
        <f t="shared" si="68"/>
        <v>2920</v>
      </c>
      <c r="CP585">
        <f t="shared" si="67"/>
        <v>0.41285776687674564</v>
      </c>
    </row>
    <row r="586" spans="93:94" x14ac:dyDescent="0.25">
      <c r="CO586">
        <f t="shared" si="68"/>
        <v>2925</v>
      </c>
      <c r="CP586">
        <f t="shared" si="67"/>
        <v>0.41274476735846172</v>
      </c>
    </row>
    <row r="587" spans="93:94" x14ac:dyDescent="0.25">
      <c r="CO587">
        <f t="shared" si="68"/>
        <v>2930</v>
      </c>
      <c r="CP587">
        <f t="shared" si="67"/>
        <v>0.4126319916857652</v>
      </c>
    </row>
    <row r="588" spans="93:94" x14ac:dyDescent="0.25">
      <c r="CO588">
        <f t="shared" si="68"/>
        <v>2935</v>
      </c>
      <c r="CP588">
        <f t="shared" si="67"/>
        <v>0.41251943903437499</v>
      </c>
    </row>
    <row r="589" spans="93:94" x14ac:dyDescent="0.25">
      <c r="CO589">
        <f t="shared" si="68"/>
        <v>2940</v>
      </c>
      <c r="CP589">
        <f t="shared" si="67"/>
        <v>0.41240710858444307</v>
      </c>
    </row>
    <row r="590" spans="93:94" x14ac:dyDescent="0.25">
      <c r="CO590">
        <f t="shared" si="68"/>
        <v>2945</v>
      </c>
      <c r="CP590">
        <f t="shared" si="67"/>
        <v>0.41229499952052306</v>
      </c>
    </row>
    <row r="591" spans="93:94" x14ac:dyDescent="0.25">
      <c r="CO591">
        <f t="shared" si="68"/>
        <v>2950</v>
      </c>
      <c r="CP591">
        <f t="shared" si="67"/>
        <v>0.41218311103153898</v>
      </c>
    </row>
    <row r="592" spans="93:94" x14ac:dyDescent="0.25">
      <c r="CO592">
        <f t="shared" si="68"/>
        <v>2955</v>
      </c>
      <c r="CP592">
        <f t="shared" si="67"/>
        <v>0.41207144231075482</v>
      </c>
    </row>
    <row r="593" spans="93:94" x14ac:dyDescent="0.25">
      <c r="CO593">
        <f t="shared" si="68"/>
        <v>2960</v>
      </c>
      <c r="CP593">
        <f t="shared" si="67"/>
        <v>0.41195999255574389</v>
      </c>
    </row>
    <row r="594" spans="93:94" x14ac:dyDescent="0.25">
      <c r="CO594">
        <f t="shared" si="68"/>
        <v>2965</v>
      </c>
      <c r="CP594">
        <f t="shared" si="67"/>
        <v>0.41184876096835865</v>
      </c>
    </row>
    <row r="595" spans="93:94" x14ac:dyDescent="0.25">
      <c r="CO595">
        <f t="shared" si="68"/>
        <v>2970</v>
      </c>
      <c r="CP595">
        <f t="shared" si="67"/>
        <v>0.4117377467547001</v>
      </c>
    </row>
    <row r="596" spans="93:94" x14ac:dyDescent="0.25">
      <c r="CO596">
        <f t="shared" si="68"/>
        <v>2975</v>
      </c>
      <c r="CP596">
        <f t="shared" si="67"/>
        <v>0.41162694912508918</v>
      </c>
    </row>
    <row r="597" spans="93:94" x14ac:dyDescent="0.25">
      <c r="CO597">
        <f t="shared" si="68"/>
        <v>2980</v>
      </c>
      <c r="CP597">
        <f t="shared" si="67"/>
        <v>0.41151636729403618</v>
      </c>
    </row>
    <row r="598" spans="93:94" x14ac:dyDescent="0.25">
      <c r="CO598">
        <f t="shared" si="68"/>
        <v>2985</v>
      </c>
      <c r="CP598">
        <f t="shared" si="67"/>
        <v>0.41140600048021231</v>
      </c>
    </row>
    <row r="599" spans="93:94" x14ac:dyDescent="0.25">
      <c r="CO599">
        <f t="shared" si="68"/>
        <v>2990</v>
      </c>
      <c r="CP599">
        <f t="shared" si="67"/>
        <v>0.41129584790642054</v>
      </c>
    </row>
    <row r="600" spans="93:94" x14ac:dyDescent="0.25">
      <c r="CO600">
        <f t="shared" si="68"/>
        <v>2995</v>
      </c>
      <c r="CP600">
        <f t="shared" si="67"/>
        <v>0.4111859087995664</v>
      </c>
    </row>
    <row r="601" spans="93:94" x14ac:dyDescent="0.25">
      <c r="CO601">
        <f t="shared" si="68"/>
        <v>3000</v>
      </c>
      <c r="CP601">
        <f t="shared" si="67"/>
        <v>0.41107618239063026</v>
      </c>
    </row>
    <row r="602" spans="93:94" x14ac:dyDescent="0.25">
      <c r="CO602">
        <f t="shared" si="68"/>
        <v>3005</v>
      </c>
      <c r="CP602">
        <f t="shared" si="67"/>
        <v>0.41096666791463859</v>
      </c>
    </row>
    <row r="603" spans="93:94" x14ac:dyDescent="0.25">
      <c r="CO603">
        <f t="shared" si="68"/>
        <v>3010</v>
      </c>
      <c r="CP603">
        <f t="shared" si="67"/>
        <v>0.41085736461063593</v>
      </c>
    </row>
    <row r="604" spans="93:94" x14ac:dyDescent="0.25">
      <c r="CO604">
        <f t="shared" si="68"/>
        <v>3015</v>
      </c>
      <c r="CP604">
        <f t="shared" si="67"/>
        <v>0.41074827172165795</v>
      </c>
    </row>
    <row r="605" spans="93:94" x14ac:dyDescent="0.25">
      <c r="CO605">
        <f t="shared" si="68"/>
        <v>3020</v>
      </c>
      <c r="CP605">
        <f t="shared" si="67"/>
        <v>0.41063938849470294</v>
      </c>
    </row>
    <row r="606" spans="93:94" x14ac:dyDescent="0.25">
      <c r="CO606">
        <f t="shared" si="68"/>
        <v>3025</v>
      </c>
      <c r="CP606">
        <f t="shared" si="67"/>
        <v>0.4105307141807048</v>
      </c>
    </row>
    <row r="607" spans="93:94" x14ac:dyDescent="0.25">
      <c r="CO607">
        <f t="shared" si="68"/>
        <v>3030</v>
      </c>
      <c r="CP607">
        <f t="shared" si="67"/>
        <v>0.41042224803450672</v>
      </c>
    </row>
    <row r="608" spans="93:94" x14ac:dyDescent="0.25">
      <c r="CO608">
        <f t="shared" si="68"/>
        <v>3035</v>
      </c>
      <c r="CP608">
        <f t="shared" si="67"/>
        <v>0.41031398931483326</v>
      </c>
    </row>
    <row r="609" spans="93:94" x14ac:dyDescent="0.25">
      <c r="CO609">
        <f t="shared" si="68"/>
        <v>3040</v>
      </c>
      <c r="CP609">
        <f t="shared" si="67"/>
        <v>0.41020593728426469</v>
      </c>
    </row>
    <row r="610" spans="93:94" x14ac:dyDescent="0.25">
      <c r="CO610">
        <f t="shared" si="68"/>
        <v>3045</v>
      </c>
      <c r="CP610">
        <f t="shared" si="67"/>
        <v>0.41009809120921004</v>
      </c>
    </row>
    <row r="611" spans="93:94" x14ac:dyDescent="0.25">
      <c r="CO611">
        <f t="shared" si="68"/>
        <v>3050</v>
      </c>
      <c r="CP611">
        <f t="shared" si="67"/>
        <v>0.40999045035988119</v>
      </c>
    </row>
    <row r="612" spans="93:94" x14ac:dyDescent="0.25">
      <c r="CO612">
        <f t="shared" si="68"/>
        <v>3055</v>
      </c>
      <c r="CP612">
        <f t="shared" si="67"/>
        <v>0.40988301401026739</v>
      </c>
    </row>
    <row r="613" spans="93:94" x14ac:dyDescent="0.25">
      <c r="CO613">
        <f t="shared" si="68"/>
        <v>3060</v>
      </c>
      <c r="CP613">
        <f t="shared" si="67"/>
        <v>0.40977578143810867</v>
      </c>
    </row>
    <row r="614" spans="93:94" x14ac:dyDescent="0.25">
      <c r="CO614">
        <f t="shared" si="68"/>
        <v>3065</v>
      </c>
      <c r="CP614">
        <f t="shared" si="67"/>
        <v>0.40966875192487096</v>
      </c>
    </row>
    <row r="615" spans="93:94" x14ac:dyDescent="0.25">
      <c r="CO615">
        <f t="shared" si="68"/>
        <v>3070</v>
      </c>
      <c r="CP615">
        <f t="shared" si="67"/>
        <v>0.40956192475572073</v>
      </c>
    </row>
    <row r="616" spans="93:94" x14ac:dyDescent="0.25">
      <c r="CO616">
        <f t="shared" si="68"/>
        <v>3075</v>
      </c>
      <c r="CP616">
        <f t="shared" si="67"/>
        <v>0.40945529921950025</v>
      </c>
    </row>
    <row r="617" spans="93:94" x14ac:dyDescent="0.25">
      <c r="CO617">
        <f t="shared" si="68"/>
        <v>3080</v>
      </c>
      <c r="CP617">
        <f t="shared" si="67"/>
        <v>0.40934887460870195</v>
      </c>
    </row>
    <row r="618" spans="93:94" x14ac:dyDescent="0.25">
      <c r="CO618">
        <f t="shared" si="68"/>
        <v>3085</v>
      </c>
      <c r="CP618">
        <f t="shared" si="67"/>
        <v>0.40924265021944456</v>
      </c>
    </row>
    <row r="619" spans="93:94" x14ac:dyDescent="0.25">
      <c r="CO619">
        <f t="shared" si="68"/>
        <v>3090</v>
      </c>
      <c r="CP619">
        <f t="shared" si="67"/>
        <v>0.40913662535144812</v>
      </c>
    </row>
    <row r="620" spans="93:94" x14ac:dyDescent="0.25">
      <c r="CO620">
        <f t="shared" si="68"/>
        <v>3095</v>
      </c>
      <c r="CP620">
        <f t="shared" si="67"/>
        <v>0.40903079930801062</v>
      </c>
    </row>
    <row r="621" spans="93:94" x14ac:dyDescent="0.25">
      <c r="CO621">
        <f t="shared" si="68"/>
        <v>3100</v>
      </c>
      <c r="CP621">
        <f t="shared" si="67"/>
        <v>0.40892517139598256</v>
      </c>
    </row>
    <row r="622" spans="93:94" x14ac:dyDescent="0.25">
      <c r="CO622">
        <f t="shared" si="68"/>
        <v>3105</v>
      </c>
      <c r="CP622">
        <f t="shared" si="67"/>
        <v>0.4088197409257448</v>
      </c>
    </row>
    <row r="623" spans="93:94" x14ac:dyDescent="0.25">
      <c r="CO623">
        <f t="shared" si="68"/>
        <v>3110</v>
      </c>
      <c r="CP623">
        <f t="shared" si="67"/>
        <v>0.4087145072111833</v>
      </c>
    </row>
    <row r="624" spans="93:94" x14ac:dyDescent="0.25">
      <c r="CO624">
        <f t="shared" si="68"/>
        <v>3115</v>
      </c>
      <c r="CP624">
        <f t="shared" si="67"/>
        <v>0.40860946956966732</v>
      </c>
    </row>
    <row r="625" spans="93:94" x14ac:dyDescent="0.25">
      <c r="CO625">
        <f t="shared" si="68"/>
        <v>3120</v>
      </c>
      <c r="CP625">
        <f t="shared" si="67"/>
        <v>0.40850462732202458</v>
      </c>
    </row>
    <row r="626" spans="93:94" x14ac:dyDescent="0.25">
      <c r="CO626">
        <f t="shared" si="68"/>
        <v>3125</v>
      </c>
      <c r="CP626">
        <f t="shared" si="67"/>
        <v>0.40839997979251957</v>
      </c>
    </row>
    <row r="627" spans="93:94" x14ac:dyDescent="0.25">
      <c r="CO627">
        <f t="shared" si="68"/>
        <v>3130</v>
      </c>
      <c r="CP627">
        <f t="shared" si="67"/>
        <v>0.40829552630882993</v>
      </c>
    </row>
    <row r="628" spans="93:94" x14ac:dyDescent="0.25">
      <c r="CO628">
        <f t="shared" si="68"/>
        <v>3135</v>
      </c>
      <c r="CP628">
        <f t="shared" si="67"/>
        <v>0.40819126620202401</v>
      </c>
    </row>
    <row r="629" spans="93:94" x14ac:dyDescent="0.25">
      <c r="CO629">
        <f t="shared" si="68"/>
        <v>3140</v>
      </c>
      <c r="CP629">
        <f t="shared" si="67"/>
        <v>0.40808719880653832</v>
      </c>
    </row>
    <row r="630" spans="93:94" x14ac:dyDescent="0.25">
      <c r="CO630">
        <f t="shared" si="68"/>
        <v>3145</v>
      </c>
      <c r="CP630">
        <f t="shared" si="67"/>
        <v>0.40798332346015542</v>
      </c>
    </row>
    <row r="631" spans="93:94" x14ac:dyDescent="0.25">
      <c r="CO631">
        <f t="shared" si="68"/>
        <v>3150</v>
      </c>
      <c r="CP631">
        <f t="shared" si="67"/>
        <v>0.40787963950398159</v>
      </c>
    </row>
    <row r="632" spans="93:94" x14ac:dyDescent="0.25">
      <c r="CO632">
        <f t="shared" si="68"/>
        <v>3155</v>
      </c>
      <c r="CP632">
        <f t="shared" si="67"/>
        <v>0.40777614628242487</v>
      </c>
    </row>
    <row r="633" spans="93:94" x14ac:dyDescent="0.25">
      <c r="CO633">
        <f t="shared" si="68"/>
        <v>3160</v>
      </c>
      <c r="CP633">
        <f t="shared" si="67"/>
        <v>0.40767284314317387</v>
      </c>
    </row>
    <row r="634" spans="93:94" x14ac:dyDescent="0.25">
      <c r="CO634">
        <f t="shared" si="68"/>
        <v>3165</v>
      </c>
      <c r="CP634">
        <f t="shared" si="67"/>
        <v>0.40756972943717529</v>
      </c>
    </row>
    <row r="635" spans="93:94" x14ac:dyDescent="0.25">
      <c r="CO635">
        <f t="shared" si="68"/>
        <v>3170</v>
      </c>
      <c r="CP635">
        <f t="shared" si="67"/>
        <v>0.40746680451861311</v>
      </c>
    </row>
    <row r="636" spans="93:94" x14ac:dyDescent="0.25">
      <c r="CO636">
        <f t="shared" si="68"/>
        <v>3175</v>
      </c>
      <c r="CP636">
        <f t="shared" si="67"/>
        <v>0.40736406774488781</v>
      </c>
    </row>
    <row r="637" spans="93:94" x14ac:dyDescent="0.25">
      <c r="CO637">
        <f t="shared" si="68"/>
        <v>3180</v>
      </c>
      <c r="CP637">
        <f t="shared" si="67"/>
        <v>0.40726151847659392</v>
      </c>
    </row>
    <row r="638" spans="93:94" x14ac:dyDescent="0.25">
      <c r="CO638">
        <f t="shared" si="68"/>
        <v>3185</v>
      </c>
      <c r="CP638">
        <f t="shared" si="67"/>
        <v>0.40715915607750042</v>
      </c>
    </row>
    <row r="639" spans="93:94" x14ac:dyDescent="0.25">
      <c r="CO639">
        <f t="shared" si="68"/>
        <v>3190</v>
      </c>
      <c r="CP639">
        <f t="shared" si="67"/>
        <v>0.40705697991452972</v>
      </c>
    </row>
    <row r="640" spans="93:94" x14ac:dyDescent="0.25">
      <c r="CO640">
        <f t="shared" si="68"/>
        <v>3195</v>
      </c>
      <c r="CP640">
        <f t="shared" si="67"/>
        <v>0.40695498935773683</v>
      </c>
    </row>
    <row r="641" spans="93:94" x14ac:dyDescent="0.25">
      <c r="CO641">
        <f t="shared" si="68"/>
        <v>3200</v>
      </c>
      <c r="CP641">
        <f t="shared" si="67"/>
        <v>0.40685318378028928</v>
      </c>
    </row>
    <row r="642" spans="93:94" x14ac:dyDescent="0.25">
      <c r="CO642">
        <f t="shared" si="68"/>
        <v>3205</v>
      </c>
      <c r="CP642">
        <f t="shared" si="67"/>
        <v>0.40675156255844663</v>
      </c>
    </row>
    <row r="643" spans="93:94" x14ac:dyDescent="0.25">
      <c r="CO643">
        <f t="shared" si="68"/>
        <v>3210</v>
      </c>
      <c r="CP643">
        <f t="shared" si="67"/>
        <v>0.40665012507154069</v>
      </c>
    </row>
    <row r="644" spans="93:94" x14ac:dyDescent="0.25">
      <c r="CO644">
        <f t="shared" si="68"/>
        <v>3215</v>
      </c>
      <c r="CP644">
        <f t="shared" ref="CP644:CP707" si="69">1.48*CO644^-0.16</f>
        <v>0.40654887070195539</v>
      </c>
    </row>
    <row r="645" spans="93:94" x14ac:dyDescent="0.25">
      <c r="CO645">
        <f t="shared" ref="CO645:CO708" si="70">CO644+5</f>
        <v>3220</v>
      </c>
      <c r="CP645">
        <f t="shared" si="69"/>
        <v>0.40644779883510734</v>
      </c>
    </row>
    <row r="646" spans="93:94" x14ac:dyDescent="0.25">
      <c r="CO646">
        <f t="shared" si="70"/>
        <v>3225</v>
      </c>
      <c r="CP646">
        <f t="shared" si="69"/>
        <v>0.40634690885942609</v>
      </c>
    </row>
    <row r="647" spans="93:94" x14ac:dyDescent="0.25">
      <c r="CO647">
        <f t="shared" si="70"/>
        <v>3230</v>
      </c>
      <c r="CP647">
        <f t="shared" si="69"/>
        <v>0.40624620016633439</v>
      </c>
    </row>
    <row r="648" spans="93:94" x14ac:dyDescent="0.25">
      <c r="CO648">
        <f t="shared" si="70"/>
        <v>3235</v>
      </c>
      <c r="CP648">
        <f t="shared" si="69"/>
        <v>0.4061456721502299</v>
      </c>
    </row>
    <row r="649" spans="93:94" x14ac:dyDescent="0.25">
      <c r="CO649">
        <f t="shared" si="70"/>
        <v>3240</v>
      </c>
      <c r="CP649">
        <f t="shared" si="69"/>
        <v>0.40604532420846479</v>
      </c>
    </row>
    <row r="650" spans="93:94" x14ac:dyDescent="0.25">
      <c r="CO650">
        <f t="shared" si="70"/>
        <v>3245</v>
      </c>
      <c r="CP650">
        <f t="shared" si="69"/>
        <v>0.40594515574132789</v>
      </c>
    </row>
    <row r="651" spans="93:94" x14ac:dyDescent="0.25">
      <c r="CO651">
        <f t="shared" si="70"/>
        <v>3250</v>
      </c>
      <c r="CP651">
        <f t="shared" si="69"/>
        <v>0.40584516615202532</v>
      </c>
    </row>
    <row r="652" spans="93:94" x14ac:dyDescent="0.25">
      <c r="CO652">
        <f t="shared" si="70"/>
        <v>3255</v>
      </c>
      <c r="CP652">
        <f t="shared" si="69"/>
        <v>0.40574535484666158</v>
      </c>
    </row>
    <row r="653" spans="93:94" x14ac:dyDescent="0.25">
      <c r="CO653">
        <f t="shared" si="70"/>
        <v>3260</v>
      </c>
      <c r="CP653">
        <f t="shared" si="69"/>
        <v>0.40564572123422205</v>
      </c>
    </row>
    <row r="654" spans="93:94" x14ac:dyDescent="0.25">
      <c r="CO654">
        <f t="shared" si="70"/>
        <v>3265</v>
      </c>
      <c r="CP654">
        <f t="shared" si="69"/>
        <v>0.4055462647265537</v>
      </c>
    </row>
    <row r="655" spans="93:94" x14ac:dyDescent="0.25">
      <c r="CO655">
        <f t="shared" si="70"/>
        <v>3270</v>
      </c>
      <c r="CP655">
        <f t="shared" si="69"/>
        <v>0.40544698473834678</v>
      </c>
    </row>
    <row r="656" spans="93:94" x14ac:dyDescent="0.25">
      <c r="CO656">
        <f t="shared" si="70"/>
        <v>3275</v>
      </c>
      <c r="CP656">
        <f t="shared" si="69"/>
        <v>0.40534788068711791</v>
      </c>
    </row>
    <row r="657" spans="93:94" x14ac:dyDescent="0.25">
      <c r="CO657">
        <f t="shared" si="70"/>
        <v>3280</v>
      </c>
      <c r="CP657">
        <f t="shared" si="69"/>
        <v>0.40524895199319083</v>
      </c>
    </row>
    <row r="658" spans="93:94" x14ac:dyDescent="0.25">
      <c r="CO658">
        <f t="shared" si="70"/>
        <v>3285</v>
      </c>
      <c r="CP658">
        <f t="shared" si="69"/>
        <v>0.40515019807967939</v>
      </c>
    </row>
    <row r="659" spans="93:94" x14ac:dyDescent="0.25">
      <c r="CO659">
        <f t="shared" si="70"/>
        <v>3290</v>
      </c>
      <c r="CP659">
        <f t="shared" si="69"/>
        <v>0.40505161837246928</v>
      </c>
    </row>
    <row r="660" spans="93:94" x14ac:dyDescent="0.25">
      <c r="CO660">
        <f t="shared" si="70"/>
        <v>3295</v>
      </c>
      <c r="CP660">
        <f t="shared" si="69"/>
        <v>0.40495321230020159</v>
      </c>
    </row>
    <row r="661" spans="93:94" x14ac:dyDescent="0.25">
      <c r="CO661">
        <f t="shared" si="70"/>
        <v>3300</v>
      </c>
      <c r="CP661">
        <f t="shared" si="69"/>
        <v>0.40485497929425412</v>
      </c>
    </row>
    <row r="662" spans="93:94" x14ac:dyDescent="0.25">
      <c r="CO662">
        <f t="shared" si="70"/>
        <v>3305</v>
      </c>
      <c r="CP662">
        <f t="shared" si="69"/>
        <v>0.40475691878872511</v>
      </c>
    </row>
    <row r="663" spans="93:94" x14ac:dyDescent="0.25">
      <c r="CO663">
        <f t="shared" si="70"/>
        <v>3310</v>
      </c>
      <c r="CP663">
        <f t="shared" si="69"/>
        <v>0.40465903022041572</v>
      </c>
    </row>
    <row r="664" spans="93:94" x14ac:dyDescent="0.25">
      <c r="CO664">
        <f t="shared" si="70"/>
        <v>3315</v>
      </c>
      <c r="CP664">
        <f t="shared" si="69"/>
        <v>0.40456131302881304</v>
      </c>
    </row>
    <row r="665" spans="93:94" x14ac:dyDescent="0.25">
      <c r="CO665">
        <f t="shared" si="70"/>
        <v>3320</v>
      </c>
      <c r="CP665">
        <f t="shared" si="69"/>
        <v>0.40446376665607353</v>
      </c>
    </row>
    <row r="666" spans="93:94" x14ac:dyDescent="0.25">
      <c r="CO666">
        <f t="shared" si="70"/>
        <v>3325</v>
      </c>
      <c r="CP666">
        <f t="shared" si="69"/>
        <v>0.40436639054700602</v>
      </c>
    </row>
    <row r="667" spans="93:94" x14ac:dyDescent="0.25">
      <c r="CO667">
        <f t="shared" si="70"/>
        <v>3330</v>
      </c>
      <c r="CP667">
        <f t="shared" si="69"/>
        <v>0.40426918414905544</v>
      </c>
    </row>
    <row r="668" spans="93:94" x14ac:dyDescent="0.25">
      <c r="CO668">
        <f t="shared" si="70"/>
        <v>3335</v>
      </c>
      <c r="CP668">
        <f t="shared" si="69"/>
        <v>0.40417214691228565</v>
      </c>
    </row>
    <row r="669" spans="93:94" x14ac:dyDescent="0.25">
      <c r="CO669">
        <f t="shared" si="70"/>
        <v>3340</v>
      </c>
      <c r="CP669">
        <f t="shared" si="69"/>
        <v>0.40407527828936424</v>
      </c>
    </row>
    <row r="670" spans="93:94" x14ac:dyDescent="0.25">
      <c r="CO670">
        <f t="shared" si="70"/>
        <v>3345</v>
      </c>
      <c r="CP670">
        <f t="shared" si="69"/>
        <v>0.40397857773554552</v>
      </c>
    </row>
    <row r="671" spans="93:94" x14ac:dyDescent="0.25">
      <c r="CO671">
        <f t="shared" si="70"/>
        <v>3350</v>
      </c>
      <c r="CP671">
        <f t="shared" si="69"/>
        <v>0.40388204470865469</v>
      </c>
    </row>
    <row r="672" spans="93:94" x14ac:dyDescent="0.25">
      <c r="CO672">
        <f t="shared" si="70"/>
        <v>3355</v>
      </c>
      <c r="CP672">
        <f t="shared" si="69"/>
        <v>0.40378567866907145</v>
      </c>
    </row>
    <row r="673" spans="93:94" x14ac:dyDescent="0.25">
      <c r="CO673">
        <f t="shared" si="70"/>
        <v>3360</v>
      </c>
      <c r="CP673">
        <f t="shared" si="69"/>
        <v>0.40368947907971531</v>
      </c>
    </row>
    <row r="674" spans="93:94" x14ac:dyDescent="0.25">
      <c r="CO674">
        <f t="shared" si="70"/>
        <v>3365</v>
      </c>
      <c r="CP674">
        <f t="shared" si="69"/>
        <v>0.40359344540602859</v>
      </c>
    </row>
    <row r="675" spans="93:94" x14ac:dyDescent="0.25">
      <c r="CO675">
        <f t="shared" si="70"/>
        <v>3370</v>
      </c>
      <c r="CP675">
        <f t="shared" si="69"/>
        <v>0.40349757711596179</v>
      </c>
    </row>
    <row r="676" spans="93:94" x14ac:dyDescent="0.25">
      <c r="CO676">
        <f t="shared" si="70"/>
        <v>3375</v>
      </c>
      <c r="CP676">
        <f t="shared" si="69"/>
        <v>0.40340187367995728</v>
      </c>
    </row>
    <row r="677" spans="93:94" x14ac:dyDescent="0.25">
      <c r="CO677">
        <f t="shared" si="70"/>
        <v>3380</v>
      </c>
      <c r="CP677">
        <f t="shared" si="69"/>
        <v>0.40330633457093495</v>
      </c>
    </row>
    <row r="678" spans="93:94" x14ac:dyDescent="0.25">
      <c r="CO678">
        <f t="shared" si="70"/>
        <v>3385</v>
      </c>
      <c r="CP678">
        <f t="shared" si="69"/>
        <v>0.40321095926427614</v>
      </c>
    </row>
    <row r="679" spans="93:94" x14ac:dyDescent="0.25">
      <c r="CO679">
        <f t="shared" si="70"/>
        <v>3390</v>
      </c>
      <c r="CP679">
        <f t="shared" si="69"/>
        <v>0.40311574723780896</v>
      </c>
    </row>
    <row r="680" spans="93:94" x14ac:dyDescent="0.25">
      <c r="CO680">
        <f t="shared" si="70"/>
        <v>3395</v>
      </c>
      <c r="CP680">
        <f t="shared" si="69"/>
        <v>0.40302069797179302</v>
      </c>
    </row>
    <row r="681" spans="93:94" x14ac:dyDescent="0.25">
      <c r="CO681">
        <f t="shared" si="70"/>
        <v>3400</v>
      </c>
      <c r="CP681">
        <f t="shared" si="69"/>
        <v>0.40292581094890467</v>
      </c>
    </row>
    <row r="682" spans="93:94" x14ac:dyDescent="0.25">
      <c r="CO682">
        <f t="shared" si="70"/>
        <v>3405</v>
      </c>
      <c r="CP682">
        <f t="shared" si="69"/>
        <v>0.40283108565422243</v>
      </c>
    </row>
    <row r="683" spans="93:94" x14ac:dyDescent="0.25">
      <c r="CO683">
        <f t="shared" si="70"/>
        <v>3410</v>
      </c>
      <c r="CP683">
        <f t="shared" si="69"/>
        <v>0.40273652157521195</v>
      </c>
    </row>
    <row r="684" spans="93:94" x14ac:dyDescent="0.25">
      <c r="CO684">
        <f t="shared" si="70"/>
        <v>3415</v>
      </c>
      <c r="CP684">
        <f t="shared" si="69"/>
        <v>0.40264211820171208</v>
      </c>
    </row>
    <row r="685" spans="93:94" x14ac:dyDescent="0.25">
      <c r="CO685">
        <f t="shared" si="70"/>
        <v>3420</v>
      </c>
      <c r="CP685">
        <f t="shared" si="69"/>
        <v>0.40254787502591932</v>
      </c>
    </row>
    <row r="686" spans="93:94" x14ac:dyDescent="0.25">
      <c r="CO686">
        <f t="shared" si="70"/>
        <v>3425</v>
      </c>
      <c r="CP686">
        <f t="shared" si="69"/>
        <v>0.40245379154237471</v>
      </c>
    </row>
    <row r="687" spans="93:94" x14ac:dyDescent="0.25">
      <c r="CO687">
        <f t="shared" si="70"/>
        <v>3430</v>
      </c>
      <c r="CP687">
        <f t="shared" si="69"/>
        <v>0.40235986724794892</v>
      </c>
    </row>
    <row r="688" spans="93:94" x14ac:dyDescent="0.25">
      <c r="CO688">
        <f t="shared" si="70"/>
        <v>3435</v>
      </c>
      <c r="CP688">
        <f t="shared" si="69"/>
        <v>0.40226610164182813</v>
      </c>
    </row>
    <row r="689" spans="93:94" x14ac:dyDescent="0.25">
      <c r="CO689">
        <f t="shared" si="70"/>
        <v>3440</v>
      </c>
      <c r="CP689">
        <f t="shared" si="69"/>
        <v>0.40217249422550039</v>
      </c>
    </row>
    <row r="690" spans="93:94" x14ac:dyDescent="0.25">
      <c r="CO690">
        <f t="shared" si="70"/>
        <v>3445</v>
      </c>
      <c r="CP690">
        <f t="shared" si="69"/>
        <v>0.40207904450274162</v>
      </c>
    </row>
    <row r="691" spans="93:94" x14ac:dyDescent="0.25">
      <c r="CO691">
        <f t="shared" si="70"/>
        <v>3450</v>
      </c>
      <c r="CP691">
        <f t="shared" si="69"/>
        <v>0.40198575197960112</v>
      </c>
    </row>
    <row r="692" spans="93:94" x14ac:dyDescent="0.25">
      <c r="CO692">
        <f t="shared" si="70"/>
        <v>3455</v>
      </c>
      <c r="CP692">
        <f t="shared" si="69"/>
        <v>0.40189261616438915</v>
      </c>
    </row>
    <row r="693" spans="93:94" x14ac:dyDescent="0.25">
      <c r="CO693">
        <f t="shared" si="70"/>
        <v>3460</v>
      </c>
      <c r="CP693">
        <f t="shared" si="69"/>
        <v>0.40179963656766199</v>
      </c>
    </row>
    <row r="694" spans="93:94" x14ac:dyDescent="0.25">
      <c r="CO694">
        <f t="shared" si="70"/>
        <v>3465</v>
      </c>
      <c r="CP694">
        <f t="shared" si="69"/>
        <v>0.40170681270220965</v>
      </c>
    </row>
    <row r="695" spans="93:94" x14ac:dyDescent="0.25">
      <c r="CO695">
        <f t="shared" si="70"/>
        <v>3470</v>
      </c>
      <c r="CP695">
        <f t="shared" si="69"/>
        <v>0.40161414408304136</v>
      </c>
    </row>
    <row r="696" spans="93:94" x14ac:dyDescent="0.25">
      <c r="CO696">
        <f t="shared" si="70"/>
        <v>3475</v>
      </c>
      <c r="CP696">
        <f t="shared" si="69"/>
        <v>0.40152163022737353</v>
      </c>
    </row>
    <row r="697" spans="93:94" x14ac:dyDescent="0.25">
      <c r="CO697">
        <f t="shared" si="70"/>
        <v>3480</v>
      </c>
      <c r="CP697">
        <f t="shared" si="69"/>
        <v>0.40142927065461492</v>
      </c>
    </row>
    <row r="698" spans="93:94" x14ac:dyDescent="0.25">
      <c r="CO698">
        <f t="shared" si="70"/>
        <v>3485</v>
      </c>
      <c r="CP698">
        <f t="shared" si="69"/>
        <v>0.40133706488635523</v>
      </c>
    </row>
    <row r="699" spans="93:94" x14ac:dyDescent="0.25">
      <c r="CO699">
        <f t="shared" si="70"/>
        <v>3490</v>
      </c>
      <c r="CP699">
        <f t="shared" si="69"/>
        <v>0.40124501244635097</v>
      </c>
    </row>
    <row r="700" spans="93:94" x14ac:dyDescent="0.25">
      <c r="CO700">
        <f t="shared" si="70"/>
        <v>3495</v>
      </c>
      <c r="CP700">
        <f t="shared" si="69"/>
        <v>0.40115311286051297</v>
      </c>
    </row>
    <row r="701" spans="93:94" x14ac:dyDescent="0.25">
      <c r="CO701">
        <f t="shared" si="70"/>
        <v>3500</v>
      </c>
      <c r="CP701">
        <f t="shared" si="69"/>
        <v>0.40106136565689371</v>
      </c>
    </row>
    <row r="702" spans="93:94" x14ac:dyDescent="0.25">
      <c r="CO702">
        <f t="shared" si="70"/>
        <v>3505</v>
      </c>
      <c r="CP702">
        <f t="shared" si="69"/>
        <v>0.40096977036567427</v>
      </c>
    </row>
    <row r="703" spans="93:94" x14ac:dyDescent="0.25">
      <c r="CO703">
        <f t="shared" si="70"/>
        <v>3510</v>
      </c>
      <c r="CP703">
        <f t="shared" si="69"/>
        <v>0.40087832651915151</v>
      </c>
    </row>
    <row r="704" spans="93:94" x14ac:dyDescent="0.25">
      <c r="CO704">
        <f t="shared" si="70"/>
        <v>3515</v>
      </c>
      <c r="CP704">
        <f t="shared" si="69"/>
        <v>0.40078703365172674</v>
      </c>
    </row>
    <row r="705" spans="93:94" x14ac:dyDescent="0.25">
      <c r="CO705">
        <f t="shared" si="70"/>
        <v>3520</v>
      </c>
      <c r="CP705">
        <f t="shared" si="69"/>
        <v>0.40069589129989164</v>
      </c>
    </row>
    <row r="706" spans="93:94" x14ac:dyDescent="0.25">
      <c r="CO706">
        <f t="shared" si="70"/>
        <v>3525</v>
      </c>
      <c r="CP706">
        <f t="shared" si="69"/>
        <v>0.4006048990022168</v>
      </c>
    </row>
    <row r="707" spans="93:94" x14ac:dyDescent="0.25">
      <c r="CO707">
        <f t="shared" si="70"/>
        <v>3530</v>
      </c>
      <c r="CP707">
        <f t="shared" si="69"/>
        <v>0.40051405629933967</v>
      </c>
    </row>
    <row r="708" spans="93:94" x14ac:dyDescent="0.25">
      <c r="CO708">
        <f t="shared" si="70"/>
        <v>3535</v>
      </c>
      <c r="CP708">
        <f t="shared" ref="CP708:CP771" si="71">1.48*CO708^-0.16</f>
        <v>0.40042336273395224</v>
      </c>
    </row>
    <row r="709" spans="93:94" x14ac:dyDescent="0.25">
      <c r="CO709">
        <f t="shared" ref="CO709:CO772" si="72">CO708+5</f>
        <v>3540</v>
      </c>
      <c r="CP709">
        <f t="shared" si="71"/>
        <v>0.40033281785078806</v>
      </c>
    </row>
    <row r="710" spans="93:94" x14ac:dyDescent="0.25">
      <c r="CO710">
        <f t="shared" si="72"/>
        <v>3545</v>
      </c>
      <c r="CP710">
        <f t="shared" si="71"/>
        <v>0.40024242119661169</v>
      </c>
    </row>
    <row r="711" spans="93:94" x14ac:dyDescent="0.25">
      <c r="CO711">
        <f t="shared" si="72"/>
        <v>3550</v>
      </c>
      <c r="CP711">
        <f t="shared" si="71"/>
        <v>0.40015217232020567</v>
      </c>
    </row>
    <row r="712" spans="93:94" x14ac:dyDescent="0.25">
      <c r="CO712">
        <f t="shared" si="72"/>
        <v>3555</v>
      </c>
      <c r="CP712">
        <f t="shared" si="71"/>
        <v>0.40006207077235945</v>
      </c>
    </row>
    <row r="713" spans="93:94" x14ac:dyDescent="0.25">
      <c r="CO713">
        <f t="shared" si="72"/>
        <v>3560</v>
      </c>
      <c r="CP713">
        <f t="shared" si="71"/>
        <v>0.39997211610585731</v>
      </c>
    </row>
    <row r="714" spans="93:94" x14ac:dyDescent="0.25">
      <c r="CO714">
        <f t="shared" si="72"/>
        <v>3565</v>
      </c>
      <c r="CP714">
        <f t="shared" si="71"/>
        <v>0.3998823078754663</v>
      </c>
    </row>
    <row r="715" spans="93:94" x14ac:dyDescent="0.25">
      <c r="CO715">
        <f t="shared" si="72"/>
        <v>3570</v>
      </c>
      <c r="CP715">
        <f t="shared" si="71"/>
        <v>0.39979264563792594</v>
      </c>
    </row>
    <row r="716" spans="93:94" x14ac:dyDescent="0.25">
      <c r="CO716">
        <f t="shared" si="72"/>
        <v>3575</v>
      </c>
      <c r="CP716">
        <f t="shared" si="71"/>
        <v>0.39970312895193516</v>
      </c>
    </row>
    <row r="717" spans="93:94" x14ac:dyDescent="0.25">
      <c r="CO717">
        <f t="shared" si="72"/>
        <v>3580</v>
      </c>
      <c r="CP717">
        <f t="shared" si="71"/>
        <v>0.3996137573781422</v>
      </c>
    </row>
    <row r="718" spans="93:94" x14ac:dyDescent="0.25">
      <c r="CO718">
        <f t="shared" si="72"/>
        <v>3585</v>
      </c>
      <c r="CP718">
        <f t="shared" si="71"/>
        <v>0.39952453047913222</v>
      </c>
    </row>
    <row r="719" spans="93:94" x14ac:dyDescent="0.25">
      <c r="CO719">
        <f t="shared" si="72"/>
        <v>3590</v>
      </c>
      <c r="CP719">
        <f t="shared" si="71"/>
        <v>0.39943544781941742</v>
      </c>
    </row>
    <row r="720" spans="93:94" x14ac:dyDescent="0.25">
      <c r="CO720">
        <f t="shared" si="72"/>
        <v>3595</v>
      </c>
      <c r="CP720">
        <f t="shared" si="71"/>
        <v>0.39934650896542423</v>
      </c>
    </row>
    <row r="721" spans="93:94" x14ac:dyDescent="0.25">
      <c r="CO721">
        <f t="shared" si="72"/>
        <v>3600</v>
      </c>
      <c r="CP721">
        <f t="shared" si="71"/>
        <v>0.39925771348548378</v>
      </c>
    </row>
    <row r="722" spans="93:94" x14ac:dyDescent="0.25">
      <c r="CO722">
        <f t="shared" si="72"/>
        <v>3605</v>
      </c>
      <c r="CP722">
        <f t="shared" si="71"/>
        <v>0.39916906094981974</v>
      </c>
    </row>
    <row r="723" spans="93:94" x14ac:dyDescent="0.25">
      <c r="CO723">
        <f t="shared" si="72"/>
        <v>3610</v>
      </c>
      <c r="CP723">
        <f t="shared" si="71"/>
        <v>0.39908055093053818</v>
      </c>
    </row>
    <row r="724" spans="93:94" x14ac:dyDescent="0.25">
      <c r="CO724">
        <f t="shared" si="72"/>
        <v>3615</v>
      </c>
      <c r="CP724">
        <f t="shared" si="71"/>
        <v>0.39899218300161632</v>
      </c>
    </row>
    <row r="725" spans="93:94" x14ac:dyDescent="0.25">
      <c r="CO725">
        <f t="shared" si="72"/>
        <v>3620</v>
      </c>
      <c r="CP725">
        <f t="shared" si="71"/>
        <v>0.39890395673889201</v>
      </c>
    </row>
    <row r="726" spans="93:94" x14ac:dyDescent="0.25">
      <c r="CO726">
        <f t="shared" si="72"/>
        <v>3625</v>
      </c>
      <c r="CP726">
        <f t="shared" si="71"/>
        <v>0.39881587172005273</v>
      </c>
    </row>
    <row r="727" spans="93:94" x14ac:dyDescent="0.25">
      <c r="CO727">
        <f t="shared" si="72"/>
        <v>3630</v>
      </c>
      <c r="CP727">
        <f t="shared" si="71"/>
        <v>0.39872792752462533</v>
      </c>
    </row>
    <row r="728" spans="93:94" x14ac:dyDescent="0.25">
      <c r="CO728">
        <f t="shared" si="72"/>
        <v>3635</v>
      </c>
      <c r="CP728">
        <f t="shared" si="71"/>
        <v>0.39864012373396551</v>
      </c>
    </row>
    <row r="729" spans="93:94" x14ac:dyDescent="0.25">
      <c r="CO729">
        <f t="shared" si="72"/>
        <v>3640</v>
      </c>
      <c r="CP729">
        <f t="shared" si="71"/>
        <v>0.39855245993124694</v>
      </c>
    </row>
    <row r="730" spans="93:94" x14ac:dyDescent="0.25">
      <c r="CO730">
        <f t="shared" si="72"/>
        <v>3645</v>
      </c>
      <c r="CP730">
        <f t="shared" si="71"/>
        <v>0.39846493570145108</v>
      </c>
    </row>
    <row r="731" spans="93:94" x14ac:dyDescent="0.25">
      <c r="CO731">
        <f t="shared" si="72"/>
        <v>3650</v>
      </c>
      <c r="CP731">
        <f t="shared" si="71"/>
        <v>0.39837755063135727</v>
      </c>
    </row>
    <row r="732" spans="93:94" x14ac:dyDescent="0.25">
      <c r="CO732">
        <f t="shared" si="72"/>
        <v>3655</v>
      </c>
      <c r="CP732">
        <f t="shared" si="71"/>
        <v>0.39829030430953211</v>
      </c>
    </row>
    <row r="733" spans="93:94" x14ac:dyDescent="0.25">
      <c r="CO733">
        <f t="shared" si="72"/>
        <v>3660</v>
      </c>
      <c r="CP733">
        <f t="shared" si="71"/>
        <v>0.39820319632631918</v>
      </c>
    </row>
    <row r="734" spans="93:94" x14ac:dyDescent="0.25">
      <c r="CO734">
        <f t="shared" si="72"/>
        <v>3665</v>
      </c>
      <c r="CP734">
        <f t="shared" si="71"/>
        <v>0.39811622627382914</v>
      </c>
    </row>
    <row r="735" spans="93:94" x14ac:dyDescent="0.25">
      <c r="CO735">
        <f t="shared" si="72"/>
        <v>3670</v>
      </c>
      <c r="CP735">
        <f t="shared" si="71"/>
        <v>0.39802939374592994</v>
      </c>
    </row>
    <row r="736" spans="93:94" x14ac:dyDescent="0.25">
      <c r="CO736">
        <f t="shared" si="72"/>
        <v>3675</v>
      </c>
      <c r="CP736">
        <f t="shared" si="71"/>
        <v>0.3979426983382362</v>
      </c>
    </row>
    <row r="737" spans="93:94" x14ac:dyDescent="0.25">
      <c r="CO737">
        <f t="shared" si="72"/>
        <v>3680</v>
      </c>
      <c r="CP737">
        <f t="shared" si="71"/>
        <v>0.39785613964810018</v>
      </c>
    </row>
    <row r="738" spans="93:94" x14ac:dyDescent="0.25">
      <c r="CO738">
        <f t="shared" si="72"/>
        <v>3685</v>
      </c>
      <c r="CP738">
        <f t="shared" si="71"/>
        <v>0.39776971727460114</v>
      </c>
    </row>
    <row r="739" spans="93:94" x14ac:dyDescent="0.25">
      <c r="CO739">
        <f t="shared" si="72"/>
        <v>3690</v>
      </c>
      <c r="CP739">
        <f t="shared" si="71"/>
        <v>0.39768343081853641</v>
      </c>
    </row>
    <row r="740" spans="93:94" x14ac:dyDescent="0.25">
      <c r="CO740">
        <f t="shared" si="72"/>
        <v>3695</v>
      </c>
      <c r="CP740">
        <f t="shared" si="71"/>
        <v>0.39759727988241095</v>
      </c>
    </row>
    <row r="741" spans="93:94" x14ac:dyDescent="0.25">
      <c r="CO741">
        <f t="shared" si="72"/>
        <v>3700</v>
      </c>
      <c r="CP741">
        <f t="shared" si="71"/>
        <v>0.39751126407042858</v>
      </c>
    </row>
    <row r="742" spans="93:94" x14ac:dyDescent="0.25">
      <c r="CO742">
        <f t="shared" si="72"/>
        <v>3705</v>
      </c>
      <c r="CP742">
        <f t="shared" si="71"/>
        <v>0.39742538298848107</v>
      </c>
    </row>
    <row r="743" spans="93:94" x14ac:dyDescent="0.25">
      <c r="CO743">
        <f t="shared" si="72"/>
        <v>3710</v>
      </c>
      <c r="CP743">
        <f t="shared" si="71"/>
        <v>0.39733963624414043</v>
      </c>
    </row>
    <row r="744" spans="93:94" x14ac:dyDescent="0.25">
      <c r="CO744">
        <f t="shared" si="72"/>
        <v>3715</v>
      </c>
      <c r="CP744">
        <f t="shared" si="71"/>
        <v>0.3972540234466484</v>
      </c>
    </row>
    <row r="745" spans="93:94" x14ac:dyDescent="0.25">
      <c r="CO745">
        <f t="shared" si="72"/>
        <v>3720</v>
      </c>
      <c r="CP745">
        <f t="shared" si="71"/>
        <v>0.397168544206907</v>
      </c>
    </row>
    <row r="746" spans="93:94" x14ac:dyDescent="0.25">
      <c r="CO746">
        <f t="shared" si="72"/>
        <v>3725</v>
      </c>
      <c r="CP746">
        <f t="shared" si="71"/>
        <v>0.39708319813746989</v>
      </c>
    </row>
    <row r="747" spans="93:94" x14ac:dyDescent="0.25">
      <c r="CO747">
        <f t="shared" si="72"/>
        <v>3730</v>
      </c>
      <c r="CP747">
        <f t="shared" si="71"/>
        <v>0.39699798485253257</v>
      </c>
    </row>
    <row r="748" spans="93:94" x14ac:dyDescent="0.25">
      <c r="CO748">
        <f t="shared" si="72"/>
        <v>3735</v>
      </c>
      <c r="CP748">
        <f t="shared" si="71"/>
        <v>0.39691290396792411</v>
      </c>
    </row>
    <row r="749" spans="93:94" x14ac:dyDescent="0.25">
      <c r="CO749">
        <f t="shared" si="72"/>
        <v>3740</v>
      </c>
      <c r="CP749">
        <f t="shared" si="71"/>
        <v>0.39682795510109681</v>
      </c>
    </row>
    <row r="750" spans="93:94" x14ac:dyDescent="0.25">
      <c r="CO750">
        <f t="shared" si="72"/>
        <v>3745</v>
      </c>
      <c r="CP750">
        <f t="shared" si="71"/>
        <v>0.39674313787111815</v>
      </c>
    </row>
    <row r="751" spans="93:94" x14ac:dyDescent="0.25">
      <c r="CO751">
        <f t="shared" si="72"/>
        <v>3750</v>
      </c>
      <c r="CP751">
        <f t="shared" si="71"/>
        <v>0.39665845189866139</v>
      </c>
    </row>
    <row r="752" spans="93:94" x14ac:dyDescent="0.25">
      <c r="CO752">
        <f t="shared" si="72"/>
        <v>3755</v>
      </c>
      <c r="CP752">
        <f t="shared" si="71"/>
        <v>0.3965738968059967</v>
      </c>
    </row>
    <row r="753" spans="93:94" x14ac:dyDescent="0.25">
      <c r="CO753">
        <f t="shared" si="72"/>
        <v>3760</v>
      </c>
      <c r="CP753">
        <f t="shared" si="71"/>
        <v>0.39648947221698283</v>
      </c>
    </row>
    <row r="754" spans="93:94" x14ac:dyDescent="0.25">
      <c r="CO754">
        <f t="shared" si="72"/>
        <v>3765</v>
      </c>
      <c r="CP754">
        <f t="shared" si="71"/>
        <v>0.39640517775705741</v>
      </c>
    </row>
    <row r="755" spans="93:94" x14ac:dyDescent="0.25">
      <c r="CO755">
        <f t="shared" si="72"/>
        <v>3770</v>
      </c>
      <c r="CP755">
        <f t="shared" si="71"/>
        <v>0.39632101305322903</v>
      </c>
    </row>
    <row r="756" spans="93:94" x14ac:dyDescent="0.25">
      <c r="CO756">
        <f t="shared" si="72"/>
        <v>3775</v>
      </c>
      <c r="CP756">
        <f t="shared" si="71"/>
        <v>0.39623697773406802</v>
      </c>
    </row>
    <row r="757" spans="93:94" x14ac:dyDescent="0.25">
      <c r="CO757">
        <f t="shared" si="72"/>
        <v>3780</v>
      </c>
      <c r="CP757">
        <f t="shared" si="71"/>
        <v>0.39615307142969847</v>
      </c>
    </row>
    <row r="758" spans="93:94" x14ac:dyDescent="0.25">
      <c r="CO758">
        <f t="shared" si="72"/>
        <v>3785</v>
      </c>
      <c r="CP758">
        <f t="shared" si="71"/>
        <v>0.3960692937717889</v>
      </c>
    </row>
    <row r="759" spans="93:94" x14ac:dyDescent="0.25">
      <c r="CO759">
        <f t="shared" si="72"/>
        <v>3790</v>
      </c>
      <c r="CP759">
        <f t="shared" si="71"/>
        <v>0.39598564439354472</v>
      </c>
    </row>
    <row r="760" spans="93:94" x14ac:dyDescent="0.25">
      <c r="CO760">
        <f t="shared" si="72"/>
        <v>3795</v>
      </c>
      <c r="CP760">
        <f t="shared" si="71"/>
        <v>0.39590212292969873</v>
      </c>
    </row>
    <row r="761" spans="93:94" x14ac:dyDescent="0.25">
      <c r="CO761">
        <f t="shared" si="72"/>
        <v>3800</v>
      </c>
      <c r="CP761">
        <f t="shared" si="71"/>
        <v>0.39581872901650389</v>
      </c>
    </row>
    <row r="762" spans="93:94" x14ac:dyDescent="0.25">
      <c r="CO762">
        <f t="shared" si="72"/>
        <v>3805</v>
      </c>
      <c r="CP762">
        <f t="shared" si="71"/>
        <v>0.39573546229172396</v>
      </c>
    </row>
    <row r="763" spans="93:94" x14ac:dyDescent="0.25">
      <c r="CO763">
        <f t="shared" si="72"/>
        <v>3810</v>
      </c>
      <c r="CP763">
        <f t="shared" si="71"/>
        <v>0.39565232239462561</v>
      </c>
    </row>
    <row r="764" spans="93:94" x14ac:dyDescent="0.25">
      <c r="CO764">
        <f t="shared" si="72"/>
        <v>3815</v>
      </c>
      <c r="CP764">
        <f t="shared" si="71"/>
        <v>0.39556930896597114</v>
      </c>
    </row>
    <row r="765" spans="93:94" x14ac:dyDescent="0.25">
      <c r="CO765">
        <f t="shared" si="72"/>
        <v>3820</v>
      </c>
      <c r="CP765">
        <f t="shared" si="71"/>
        <v>0.39548642164800868</v>
      </c>
    </row>
    <row r="766" spans="93:94" x14ac:dyDescent="0.25">
      <c r="CO766">
        <f t="shared" si="72"/>
        <v>3825</v>
      </c>
      <c r="CP766">
        <f t="shared" si="71"/>
        <v>0.3954036600844652</v>
      </c>
    </row>
    <row r="767" spans="93:94" x14ac:dyDescent="0.25">
      <c r="CO767">
        <f t="shared" si="72"/>
        <v>3830</v>
      </c>
      <c r="CP767">
        <f t="shared" si="71"/>
        <v>0.39532102392053836</v>
      </c>
    </row>
    <row r="768" spans="93:94" x14ac:dyDescent="0.25">
      <c r="CO768">
        <f t="shared" si="72"/>
        <v>3835</v>
      </c>
      <c r="CP768">
        <f t="shared" si="71"/>
        <v>0.3952385128028883</v>
      </c>
    </row>
    <row r="769" spans="93:94" x14ac:dyDescent="0.25">
      <c r="CO769">
        <f t="shared" si="72"/>
        <v>3840</v>
      </c>
      <c r="CP769">
        <f t="shared" si="71"/>
        <v>0.39515612637962982</v>
      </c>
    </row>
    <row r="770" spans="93:94" x14ac:dyDescent="0.25">
      <c r="CO770">
        <f t="shared" si="72"/>
        <v>3845</v>
      </c>
      <c r="CP770">
        <f t="shared" si="71"/>
        <v>0.39507386430032426</v>
      </c>
    </row>
    <row r="771" spans="93:94" x14ac:dyDescent="0.25">
      <c r="CO771">
        <f t="shared" si="72"/>
        <v>3850</v>
      </c>
      <c r="CP771">
        <f t="shared" si="71"/>
        <v>0.39499172621597239</v>
      </c>
    </row>
    <row r="772" spans="93:94" x14ac:dyDescent="0.25">
      <c r="CO772">
        <f t="shared" si="72"/>
        <v>3855</v>
      </c>
      <c r="CP772">
        <f t="shared" ref="CP772:CP835" si="73">1.48*CO772^-0.16</f>
        <v>0.39490971177900586</v>
      </c>
    </row>
    <row r="773" spans="93:94" x14ac:dyDescent="0.25">
      <c r="CO773">
        <f t="shared" ref="CO773:CO836" si="74">CO772+5</f>
        <v>3860</v>
      </c>
      <c r="CP773">
        <f t="shared" si="73"/>
        <v>0.39482782064327959</v>
      </c>
    </row>
    <row r="774" spans="93:94" x14ac:dyDescent="0.25">
      <c r="CO774">
        <f t="shared" si="74"/>
        <v>3865</v>
      </c>
      <c r="CP774">
        <f t="shared" si="73"/>
        <v>0.39474605246406463</v>
      </c>
    </row>
    <row r="775" spans="93:94" x14ac:dyDescent="0.25">
      <c r="CO775">
        <f t="shared" si="74"/>
        <v>3870</v>
      </c>
      <c r="CP775">
        <f t="shared" si="73"/>
        <v>0.39466440689804028</v>
      </c>
    </row>
    <row r="776" spans="93:94" x14ac:dyDescent="0.25">
      <c r="CO776">
        <f t="shared" si="74"/>
        <v>3875</v>
      </c>
      <c r="CP776">
        <f t="shared" si="73"/>
        <v>0.39458288360328597</v>
      </c>
    </row>
    <row r="777" spans="93:94" x14ac:dyDescent="0.25">
      <c r="CO777">
        <f t="shared" si="74"/>
        <v>3880</v>
      </c>
      <c r="CP777">
        <f t="shared" si="73"/>
        <v>0.39450148223927489</v>
      </c>
    </row>
    <row r="778" spans="93:94" x14ac:dyDescent="0.25">
      <c r="CO778">
        <f t="shared" si="74"/>
        <v>3885</v>
      </c>
      <c r="CP778">
        <f t="shared" si="73"/>
        <v>0.39442020246686521</v>
      </c>
    </row>
    <row r="779" spans="93:94" x14ac:dyDescent="0.25">
      <c r="CO779">
        <f t="shared" si="74"/>
        <v>3890</v>
      </c>
      <c r="CP779">
        <f t="shared" si="73"/>
        <v>0.394339043948294</v>
      </c>
    </row>
    <row r="780" spans="93:94" x14ac:dyDescent="0.25">
      <c r="CO780">
        <f t="shared" si="74"/>
        <v>3895</v>
      </c>
      <c r="CP780">
        <f t="shared" si="73"/>
        <v>0.39425800634716851</v>
      </c>
    </row>
    <row r="781" spans="93:94" x14ac:dyDescent="0.25">
      <c r="CO781">
        <f t="shared" si="74"/>
        <v>3900</v>
      </c>
      <c r="CP781">
        <f t="shared" si="73"/>
        <v>0.39417708932846024</v>
      </c>
    </row>
    <row r="782" spans="93:94" x14ac:dyDescent="0.25">
      <c r="CO782">
        <f t="shared" si="74"/>
        <v>3905</v>
      </c>
      <c r="CP782">
        <f t="shared" si="73"/>
        <v>0.39409629255849637</v>
      </c>
    </row>
    <row r="783" spans="93:94" x14ac:dyDescent="0.25">
      <c r="CO783">
        <f t="shared" si="74"/>
        <v>3910</v>
      </c>
      <c r="CP783">
        <f t="shared" si="73"/>
        <v>0.39401561570495375</v>
      </c>
    </row>
    <row r="784" spans="93:94" x14ac:dyDescent="0.25">
      <c r="CO784">
        <f t="shared" si="74"/>
        <v>3915</v>
      </c>
      <c r="CP784">
        <f t="shared" si="73"/>
        <v>0.39393505843685056</v>
      </c>
    </row>
    <row r="785" spans="93:94" x14ac:dyDescent="0.25">
      <c r="CO785">
        <f t="shared" si="74"/>
        <v>3920</v>
      </c>
      <c r="CP785">
        <f t="shared" si="73"/>
        <v>0.39385462042453995</v>
      </c>
    </row>
    <row r="786" spans="93:94" x14ac:dyDescent="0.25">
      <c r="CO786">
        <f t="shared" si="74"/>
        <v>3925</v>
      </c>
      <c r="CP786">
        <f t="shared" si="73"/>
        <v>0.39377430133970304</v>
      </c>
    </row>
    <row r="787" spans="93:94" x14ac:dyDescent="0.25">
      <c r="CO787">
        <f t="shared" si="74"/>
        <v>3930</v>
      </c>
      <c r="CP787">
        <f t="shared" si="73"/>
        <v>0.39369410085534118</v>
      </c>
    </row>
    <row r="788" spans="93:94" x14ac:dyDescent="0.25">
      <c r="CO788">
        <f t="shared" si="74"/>
        <v>3935</v>
      </c>
      <c r="CP788">
        <f t="shared" si="73"/>
        <v>0.39361401864576978</v>
      </c>
    </row>
    <row r="789" spans="93:94" x14ac:dyDescent="0.25">
      <c r="CO789">
        <f t="shared" si="74"/>
        <v>3940</v>
      </c>
      <c r="CP789">
        <f t="shared" si="73"/>
        <v>0.3935340543866106</v>
      </c>
    </row>
    <row r="790" spans="93:94" x14ac:dyDescent="0.25">
      <c r="CO790">
        <f t="shared" si="74"/>
        <v>3945</v>
      </c>
      <c r="CP790">
        <f t="shared" si="73"/>
        <v>0.39345420775478573</v>
      </c>
    </row>
    <row r="791" spans="93:94" x14ac:dyDescent="0.25">
      <c r="CO791">
        <f t="shared" si="74"/>
        <v>3950</v>
      </c>
      <c r="CP791">
        <f t="shared" si="73"/>
        <v>0.39337447842850987</v>
      </c>
    </row>
    <row r="792" spans="93:94" x14ac:dyDescent="0.25">
      <c r="CO792">
        <f t="shared" si="74"/>
        <v>3955</v>
      </c>
      <c r="CP792">
        <f t="shared" si="73"/>
        <v>0.39329486608728398</v>
      </c>
    </row>
    <row r="793" spans="93:94" x14ac:dyDescent="0.25">
      <c r="CO793">
        <f t="shared" si="74"/>
        <v>3960</v>
      </c>
      <c r="CP793">
        <f t="shared" si="73"/>
        <v>0.39321537041188859</v>
      </c>
    </row>
    <row r="794" spans="93:94" x14ac:dyDescent="0.25">
      <c r="CO794">
        <f t="shared" si="74"/>
        <v>3965</v>
      </c>
      <c r="CP794">
        <f t="shared" si="73"/>
        <v>0.39313599108437708</v>
      </c>
    </row>
    <row r="795" spans="93:94" x14ac:dyDescent="0.25">
      <c r="CO795">
        <f t="shared" si="74"/>
        <v>3970</v>
      </c>
      <c r="CP795">
        <f t="shared" si="73"/>
        <v>0.39305672778806844</v>
      </c>
    </row>
    <row r="796" spans="93:94" x14ac:dyDescent="0.25">
      <c r="CO796">
        <f t="shared" si="74"/>
        <v>3975</v>
      </c>
      <c r="CP796">
        <f t="shared" si="73"/>
        <v>0.39297758020754131</v>
      </c>
    </row>
    <row r="797" spans="93:94" x14ac:dyDescent="0.25">
      <c r="CO797">
        <f t="shared" si="74"/>
        <v>3980</v>
      </c>
      <c r="CP797">
        <f t="shared" si="73"/>
        <v>0.39289854802862739</v>
      </c>
    </row>
    <row r="798" spans="93:94" x14ac:dyDescent="0.25">
      <c r="CO798">
        <f t="shared" si="74"/>
        <v>3985</v>
      </c>
      <c r="CP798">
        <f t="shared" si="73"/>
        <v>0.39281963093840438</v>
      </c>
    </row>
    <row r="799" spans="93:94" x14ac:dyDescent="0.25">
      <c r="CO799">
        <f t="shared" si="74"/>
        <v>3990</v>
      </c>
      <c r="CP799">
        <f t="shared" si="73"/>
        <v>0.39274082862518978</v>
      </c>
    </row>
    <row r="800" spans="93:94" x14ac:dyDescent="0.25">
      <c r="CO800">
        <f t="shared" si="74"/>
        <v>3995</v>
      </c>
      <c r="CP800">
        <f t="shared" si="73"/>
        <v>0.39266214077853473</v>
      </c>
    </row>
    <row r="801" spans="93:94" x14ac:dyDescent="0.25">
      <c r="CO801">
        <f t="shared" si="74"/>
        <v>4000</v>
      </c>
      <c r="CP801">
        <f t="shared" si="73"/>
        <v>0.39258356708921677</v>
      </c>
    </row>
    <row r="802" spans="93:94" x14ac:dyDescent="0.25">
      <c r="CO802">
        <f t="shared" si="74"/>
        <v>4005</v>
      </c>
      <c r="CP802">
        <f t="shared" si="73"/>
        <v>0.39250510724923465</v>
      </c>
    </row>
    <row r="803" spans="93:94" x14ac:dyDescent="0.25">
      <c r="CO803">
        <f t="shared" si="74"/>
        <v>4010</v>
      </c>
      <c r="CP803">
        <f t="shared" si="73"/>
        <v>0.39242676095180062</v>
      </c>
    </row>
    <row r="804" spans="93:94" x14ac:dyDescent="0.25">
      <c r="CO804">
        <f t="shared" si="74"/>
        <v>4015</v>
      </c>
      <c r="CP804">
        <f t="shared" si="73"/>
        <v>0.39234852789133534</v>
      </c>
    </row>
    <row r="805" spans="93:94" x14ac:dyDescent="0.25">
      <c r="CO805">
        <f t="shared" si="74"/>
        <v>4020</v>
      </c>
      <c r="CP805">
        <f t="shared" si="73"/>
        <v>0.39227040776346112</v>
      </c>
    </row>
    <row r="806" spans="93:94" x14ac:dyDescent="0.25">
      <c r="CO806">
        <f t="shared" si="74"/>
        <v>4025</v>
      </c>
      <c r="CP806">
        <f t="shared" si="73"/>
        <v>0.39219240026499513</v>
      </c>
    </row>
    <row r="807" spans="93:94" x14ac:dyDescent="0.25">
      <c r="CO807">
        <f t="shared" si="74"/>
        <v>4030</v>
      </c>
      <c r="CP807">
        <f t="shared" si="73"/>
        <v>0.39211450509394474</v>
      </c>
    </row>
    <row r="808" spans="93:94" x14ac:dyDescent="0.25">
      <c r="CO808">
        <f t="shared" si="74"/>
        <v>4035</v>
      </c>
      <c r="CP808">
        <f t="shared" si="73"/>
        <v>0.39203672194949979</v>
      </c>
    </row>
    <row r="809" spans="93:94" x14ac:dyDescent="0.25">
      <c r="CO809">
        <f t="shared" si="74"/>
        <v>4040</v>
      </c>
      <c r="CP809">
        <f t="shared" si="73"/>
        <v>0.3919590505320274</v>
      </c>
    </row>
    <row r="810" spans="93:94" x14ac:dyDescent="0.25">
      <c r="CO810">
        <f t="shared" si="74"/>
        <v>4045</v>
      </c>
      <c r="CP810">
        <f t="shared" si="73"/>
        <v>0.39188149054306559</v>
      </c>
    </row>
    <row r="811" spans="93:94" x14ac:dyDescent="0.25">
      <c r="CO811">
        <f t="shared" si="74"/>
        <v>4050</v>
      </c>
      <c r="CP811">
        <f t="shared" si="73"/>
        <v>0.39180404168531757</v>
      </c>
    </row>
    <row r="812" spans="93:94" x14ac:dyDescent="0.25">
      <c r="CO812">
        <f t="shared" si="74"/>
        <v>4055</v>
      </c>
      <c r="CP812">
        <f t="shared" si="73"/>
        <v>0.39172670366264528</v>
      </c>
    </row>
    <row r="813" spans="93:94" x14ac:dyDescent="0.25">
      <c r="CO813">
        <f t="shared" si="74"/>
        <v>4060</v>
      </c>
      <c r="CP813">
        <f t="shared" si="73"/>
        <v>0.39164947618006368</v>
      </c>
    </row>
    <row r="814" spans="93:94" x14ac:dyDescent="0.25">
      <c r="CO814">
        <f t="shared" si="74"/>
        <v>4065</v>
      </c>
      <c r="CP814">
        <f t="shared" si="73"/>
        <v>0.39157235894373515</v>
      </c>
    </row>
    <row r="815" spans="93:94" x14ac:dyDescent="0.25">
      <c r="CO815">
        <f t="shared" si="74"/>
        <v>4070</v>
      </c>
      <c r="CP815">
        <f t="shared" si="73"/>
        <v>0.39149535166096328</v>
      </c>
    </row>
    <row r="816" spans="93:94" x14ac:dyDescent="0.25">
      <c r="CO816">
        <f t="shared" si="74"/>
        <v>4075</v>
      </c>
      <c r="CP816">
        <f t="shared" si="73"/>
        <v>0.39141845404018716</v>
      </c>
    </row>
    <row r="817" spans="93:94" x14ac:dyDescent="0.25">
      <c r="CO817">
        <f t="shared" si="74"/>
        <v>4080</v>
      </c>
      <c r="CP817">
        <f t="shared" si="73"/>
        <v>0.39134166579097512</v>
      </c>
    </row>
    <row r="818" spans="93:94" x14ac:dyDescent="0.25">
      <c r="CO818">
        <f t="shared" si="74"/>
        <v>4085</v>
      </c>
      <c r="CP818">
        <f t="shared" si="73"/>
        <v>0.39126498662402004</v>
      </c>
    </row>
    <row r="819" spans="93:94" x14ac:dyDescent="0.25">
      <c r="CO819">
        <f t="shared" si="74"/>
        <v>4090</v>
      </c>
      <c r="CP819">
        <f t="shared" si="73"/>
        <v>0.39118841625113243</v>
      </c>
    </row>
    <row r="820" spans="93:94" x14ac:dyDescent="0.25">
      <c r="CO820">
        <f t="shared" si="74"/>
        <v>4095</v>
      </c>
      <c r="CP820">
        <f t="shared" si="73"/>
        <v>0.39111195438523594</v>
      </c>
    </row>
    <row r="821" spans="93:94" x14ac:dyDescent="0.25">
      <c r="CO821">
        <f t="shared" si="74"/>
        <v>4100</v>
      </c>
      <c r="CP821">
        <f t="shared" si="73"/>
        <v>0.39103560074036031</v>
      </c>
    </row>
    <row r="822" spans="93:94" x14ac:dyDescent="0.25">
      <c r="CO822">
        <f t="shared" si="74"/>
        <v>4105</v>
      </c>
      <c r="CP822">
        <f t="shared" si="73"/>
        <v>0.39095935503163709</v>
      </c>
    </row>
    <row r="823" spans="93:94" x14ac:dyDescent="0.25">
      <c r="CO823">
        <f t="shared" si="74"/>
        <v>4110</v>
      </c>
      <c r="CP823">
        <f t="shared" si="73"/>
        <v>0.39088321697529349</v>
      </c>
    </row>
    <row r="824" spans="93:94" x14ac:dyDescent="0.25">
      <c r="CO824">
        <f t="shared" si="74"/>
        <v>4115</v>
      </c>
      <c r="CP824">
        <f t="shared" si="73"/>
        <v>0.39080718628864664</v>
      </c>
    </row>
    <row r="825" spans="93:94" x14ac:dyDescent="0.25">
      <c r="CO825">
        <f t="shared" si="74"/>
        <v>4120</v>
      </c>
      <c r="CP825">
        <f t="shared" si="73"/>
        <v>0.39073126269009817</v>
      </c>
    </row>
    <row r="826" spans="93:94" x14ac:dyDescent="0.25">
      <c r="CO826">
        <f t="shared" si="74"/>
        <v>4125</v>
      </c>
      <c r="CP826">
        <f t="shared" si="73"/>
        <v>0.39065544589912909</v>
      </c>
    </row>
    <row r="827" spans="93:94" x14ac:dyDescent="0.25">
      <c r="CO827">
        <f t="shared" si="74"/>
        <v>4130</v>
      </c>
      <c r="CP827">
        <f t="shared" si="73"/>
        <v>0.39057973563629445</v>
      </c>
    </row>
    <row r="828" spans="93:94" x14ac:dyDescent="0.25">
      <c r="CO828">
        <f t="shared" si="74"/>
        <v>4135</v>
      </c>
      <c r="CP828">
        <f t="shared" si="73"/>
        <v>0.39050413162321707</v>
      </c>
    </row>
    <row r="829" spans="93:94" x14ac:dyDescent="0.25">
      <c r="CO829">
        <f t="shared" si="74"/>
        <v>4140</v>
      </c>
      <c r="CP829">
        <f t="shared" si="73"/>
        <v>0.39042863358258273</v>
      </c>
    </row>
    <row r="830" spans="93:94" x14ac:dyDescent="0.25">
      <c r="CO830">
        <f t="shared" si="74"/>
        <v>4145</v>
      </c>
      <c r="CP830">
        <f t="shared" si="73"/>
        <v>0.39035324123813531</v>
      </c>
    </row>
    <row r="831" spans="93:94" x14ac:dyDescent="0.25">
      <c r="CO831">
        <f t="shared" si="74"/>
        <v>4150</v>
      </c>
      <c r="CP831">
        <f t="shared" si="73"/>
        <v>0.39027795431467038</v>
      </c>
    </row>
    <row r="832" spans="93:94" x14ac:dyDescent="0.25">
      <c r="CO832">
        <f t="shared" si="74"/>
        <v>4155</v>
      </c>
      <c r="CP832">
        <f t="shared" si="73"/>
        <v>0.39020277253803121</v>
      </c>
    </row>
    <row r="833" spans="93:94" x14ac:dyDescent="0.25">
      <c r="CO833">
        <f t="shared" si="74"/>
        <v>4160</v>
      </c>
      <c r="CP833">
        <f t="shared" si="73"/>
        <v>0.39012769563510219</v>
      </c>
    </row>
    <row r="834" spans="93:94" x14ac:dyDescent="0.25">
      <c r="CO834">
        <f t="shared" si="74"/>
        <v>4165</v>
      </c>
      <c r="CP834">
        <f t="shared" si="73"/>
        <v>0.39005272333380464</v>
      </c>
    </row>
    <row r="835" spans="93:94" x14ac:dyDescent="0.25">
      <c r="CO835">
        <f t="shared" si="74"/>
        <v>4170</v>
      </c>
      <c r="CP835">
        <f t="shared" si="73"/>
        <v>0.3899778553630916</v>
      </c>
    </row>
    <row r="836" spans="93:94" x14ac:dyDescent="0.25">
      <c r="CO836">
        <f t="shared" si="74"/>
        <v>4175</v>
      </c>
      <c r="CP836">
        <f t="shared" ref="CP836:CP899" si="75">1.48*CO836^-0.16</f>
        <v>0.38990309145294161</v>
      </c>
    </row>
    <row r="837" spans="93:94" x14ac:dyDescent="0.25">
      <c r="CO837">
        <f t="shared" ref="CO837:CO900" si="76">CO836+5</f>
        <v>4180</v>
      </c>
      <c r="CP837">
        <f t="shared" si="75"/>
        <v>0.38982843133435519</v>
      </c>
    </row>
    <row r="838" spans="93:94" x14ac:dyDescent="0.25">
      <c r="CO838">
        <f t="shared" si="76"/>
        <v>4185</v>
      </c>
      <c r="CP838">
        <f t="shared" si="75"/>
        <v>0.3897538747393483</v>
      </c>
    </row>
    <row r="839" spans="93:94" x14ac:dyDescent="0.25">
      <c r="CO839">
        <f t="shared" si="76"/>
        <v>4190</v>
      </c>
      <c r="CP839">
        <f t="shared" si="75"/>
        <v>0.38967942140094847</v>
      </c>
    </row>
    <row r="840" spans="93:94" x14ac:dyDescent="0.25">
      <c r="CO840">
        <f t="shared" si="76"/>
        <v>4195</v>
      </c>
      <c r="CP840">
        <f t="shared" si="75"/>
        <v>0.38960507105318898</v>
      </c>
    </row>
    <row r="841" spans="93:94" x14ac:dyDescent="0.25">
      <c r="CO841">
        <f t="shared" si="76"/>
        <v>4200</v>
      </c>
      <c r="CP841">
        <f t="shared" si="75"/>
        <v>0.38953082343110401</v>
      </c>
    </row>
    <row r="842" spans="93:94" x14ac:dyDescent="0.25">
      <c r="CO842">
        <f t="shared" si="76"/>
        <v>4205</v>
      </c>
      <c r="CP842">
        <f t="shared" si="75"/>
        <v>0.38945667827072417</v>
      </c>
    </row>
    <row r="843" spans="93:94" x14ac:dyDescent="0.25">
      <c r="CO843">
        <f t="shared" si="76"/>
        <v>4210</v>
      </c>
      <c r="CP843">
        <f t="shared" si="75"/>
        <v>0.38938263530907102</v>
      </c>
    </row>
    <row r="844" spans="93:94" x14ac:dyDescent="0.25">
      <c r="CO844">
        <f t="shared" si="76"/>
        <v>4215</v>
      </c>
      <c r="CP844">
        <f t="shared" si="75"/>
        <v>0.38930869428415255</v>
      </c>
    </row>
    <row r="845" spans="93:94" x14ac:dyDescent="0.25">
      <c r="CO845">
        <f t="shared" si="76"/>
        <v>4220</v>
      </c>
      <c r="CP845">
        <f t="shared" si="75"/>
        <v>0.38923485493495785</v>
      </c>
    </row>
    <row r="846" spans="93:94" x14ac:dyDescent="0.25">
      <c r="CO846">
        <f t="shared" si="76"/>
        <v>4225</v>
      </c>
      <c r="CP846">
        <f t="shared" si="75"/>
        <v>0.38916111700145301</v>
      </c>
    </row>
    <row r="847" spans="93:94" x14ac:dyDescent="0.25">
      <c r="CO847">
        <f t="shared" si="76"/>
        <v>4230</v>
      </c>
      <c r="CP847">
        <f t="shared" si="75"/>
        <v>0.38908748022457529</v>
      </c>
    </row>
    <row r="848" spans="93:94" x14ac:dyDescent="0.25">
      <c r="CO848">
        <f t="shared" si="76"/>
        <v>4235</v>
      </c>
      <c r="CP848">
        <f t="shared" si="75"/>
        <v>0.38901394434622971</v>
      </c>
    </row>
    <row r="849" spans="93:94" x14ac:dyDescent="0.25">
      <c r="CO849">
        <f t="shared" si="76"/>
        <v>4240</v>
      </c>
      <c r="CP849">
        <f t="shared" si="75"/>
        <v>0.38894050910928296</v>
      </c>
    </row>
    <row r="850" spans="93:94" x14ac:dyDescent="0.25">
      <c r="CO850">
        <f t="shared" si="76"/>
        <v>4245</v>
      </c>
      <c r="CP850">
        <f t="shared" si="75"/>
        <v>0.38886717425755951</v>
      </c>
    </row>
    <row r="851" spans="93:94" x14ac:dyDescent="0.25">
      <c r="CO851">
        <f t="shared" si="76"/>
        <v>4250</v>
      </c>
      <c r="CP851">
        <f t="shared" si="75"/>
        <v>0.38879393953583657</v>
      </c>
    </row>
    <row r="852" spans="93:94" x14ac:dyDescent="0.25">
      <c r="CO852">
        <f t="shared" si="76"/>
        <v>4255</v>
      </c>
      <c r="CP852">
        <f t="shared" si="75"/>
        <v>0.38872080468983949</v>
      </c>
    </row>
    <row r="853" spans="93:94" x14ac:dyDescent="0.25">
      <c r="CO853">
        <f t="shared" si="76"/>
        <v>4260</v>
      </c>
      <c r="CP853">
        <f t="shared" si="75"/>
        <v>0.38864776946623736</v>
      </c>
    </row>
    <row r="854" spans="93:94" x14ac:dyDescent="0.25">
      <c r="CO854">
        <f t="shared" si="76"/>
        <v>4265</v>
      </c>
      <c r="CP854">
        <f t="shared" si="75"/>
        <v>0.38857483361263812</v>
      </c>
    </row>
    <row r="855" spans="93:94" x14ac:dyDescent="0.25">
      <c r="CO855">
        <f t="shared" si="76"/>
        <v>4270</v>
      </c>
      <c r="CP855">
        <f t="shared" si="75"/>
        <v>0.38850199687758386</v>
      </c>
    </row>
    <row r="856" spans="93:94" x14ac:dyDescent="0.25">
      <c r="CO856">
        <f t="shared" si="76"/>
        <v>4275</v>
      </c>
      <c r="CP856">
        <f t="shared" si="75"/>
        <v>0.38842925901054692</v>
      </c>
    </row>
    <row r="857" spans="93:94" x14ac:dyDescent="0.25">
      <c r="CO857">
        <f t="shared" si="76"/>
        <v>4280</v>
      </c>
      <c r="CP857">
        <f t="shared" si="75"/>
        <v>0.3883566197619247</v>
      </c>
    </row>
    <row r="858" spans="93:94" x14ac:dyDescent="0.25">
      <c r="CO858">
        <f t="shared" si="76"/>
        <v>4285</v>
      </c>
      <c r="CP858">
        <f t="shared" si="75"/>
        <v>0.38828407888303523</v>
      </c>
    </row>
    <row r="859" spans="93:94" x14ac:dyDescent="0.25">
      <c r="CO859">
        <f t="shared" si="76"/>
        <v>4290</v>
      </c>
      <c r="CP859">
        <f t="shared" si="75"/>
        <v>0.3882116361261132</v>
      </c>
    </row>
    <row r="860" spans="93:94" x14ac:dyDescent="0.25">
      <c r="CO860">
        <f t="shared" si="76"/>
        <v>4295</v>
      </c>
      <c r="CP860">
        <f t="shared" si="75"/>
        <v>0.38813929124430518</v>
      </c>
    </row>
    <row r="861" spans="93:94" x14ac:dyDescent="0.25">
      <c r="CO861">
        <f t="shared" si="76"/>
        <v>4300</v>
      </c>
      <c r="CP861">
        <f t="shared" si="75"/>
        <v>0.38806704399166481</v>
      </c>
    </row>
    <row r="862" spans="93:94" x14ac:dyDescent="0.25">
      <c r="CO862">
        <f t="shared" si="76"/>
        <v>4305</v>
      </c>
      <c r="CP862">
        <f t="shared" si="75"/>
        <v>0.38799489412314941</v>
      </c>
    </row>
    <row r="863" spans="93:94" x14ac:dyDescent="0.25">
      <c r="CO863">
        <f t="shared" si="76"/>
        <v>4310</v>
      </c>
      <c r="CP863">
        <f t="shared" si="75"/>
        <v>0.38792284139461469</v>
      </c>
    </row>
    <row r="864" spans="93:94" x14ac:dyDescent="0.25">
      <c r="CO864">
        <f t="shared" si="76"/>
        <v>4315</v>
      </c>
      <c r="CP864">
        <f t="shared" si="75"/>
        <v>0.38785088556281072</v>
      </c>
    </row>
    <row r="865" spans="93:94" x14ac:dyDescent="0.25">
      <c r="CO865">
        <f t="shared" si="76"/>
        <v>4320</v>
      </c>
      <c r="CP865">
        <f t="shared" si="75"/>
        <v>0.38777902638537803</v>
      </c>
    </row>
    <row r="866" spans="93:94" x14ac:dyDescent="0.25">
      <c r="CO866">
        <f t="shared" si="76"/>
        <v>4325</v>
      </c>
      <c r="CP866">
        <f t="shared" si="75"/>
        <v>0.38770726362084251</v>
      </c>
    </row>
    <row r="867" spans="93:94" x14ac:dyDescent="0.25">
      <c r="CO867">
        <f t="shared" si="76"/>
        <v>4330</v>
      </c>
      <c r="CP867">
        <f t="shared" si="75"/>
        <v>0.38763559702861189</v>
      </c>
    </row>
    <row r="868" spans="93:94" x14ac:dyDescent="0.25">
      <c r="CO868">
        <f t="shared" si="76"/>
        <v>4335</v>
      </c>
      <c r="CP868">
        <f t="shared" si="75"/>
        <v>0.38756402636897103</v>
      </c>
    </row>
    <row r="869" spans="93:94" x14ac:dyDescent="0.25">
      <c r="CO869">
        <f t="shared" si="76"/>
        <v>4340</v>
      </c>
      <c r="CP869">
        <f t="shared" si="75"/>
        <v>0.38749255140307831</v>
      </c>
    </row>
    <row r="870" spans="93:94" x14ac:dyDescent="0.25">
      <c r="CO870">
        <f t="shared" si="76"/>
        <v>4345</v>
      </c>
      <c r="CP870">
        <f t="shared" si="75"/>
        <v>0.38742117189296044</v>
      </c>
    </row>
    <row r="871" spans="93:94" x14ac:dyDescent="0.25">
      <c r="CO871">
        <f t="shared" si="76"/>
        <v>4350</v>
      </c>
      <c r="CP871">
        <f t="shared" si="75"/>
        <v>0.38734988760150957</v>
      </c>
    </row>
    <row r="872" spans="93:94" x14ac:dyDescent="0.25">
      <c r="CO872">
        <f t="shared" si="76"/>
        <v>4355</v>
      </c>
      <c r="CP872">
        <f t="shared" si="75"/>
        <v>0.38727869829247796</v>
      </c>
    </row>
    <row r="873" spans="93:94" x14ac:dyDescent="0.25">
      <c r="CO873">
        <f t="shared" si="76"/>
        <v>4360</v>
      </c>
      <c r="CP873">
        <f t="shared" si="75"/>
        <v>0.38720760373047464</v>
      </c>
    </row>
    <row r="874" spans="93:94" x14ac:dyDescent="0.25">
      <c r="CO874">
        <f t="shared" si="76"/>
        <v>4365</v>
      </c>
      <c r="CP874">
        <f t="shared" si="75"/>
        <v>0.38713660368096103</v>
      </c>
    </row>
    <row r="875" spans="93:94" x14ac:dyDescent="0.25">
      <c r="CO875">
        <f t="shared" si="76"/>
        <v>4370</v>
      </c>
      <c r="CP875">
        <f t="shared" si="75"/>
        <v>0.38706569791024709</v>
      </c>
    </row>
    <row r="876" spans="93:94" x14ac:dyDescent="0.25">
      <c r="CO876">
        <f t="shared" si="76"/>
        <v>4375</v>
      </c>
      <c r="CP876">
        <f t="shared" si="75"/>
        <v>0.38699488618548683</v>
      </c>
    </row>
    <row r="877" spans="93:94" x14ac:dyDescent="0.25">
      <c r="CO877">
        <f t="shared" si="76"/>
        <v>4380</v>
      </c>
      <c r="CP877">
        <f t="shared" si="75"/>
        <v>0.38692416827467507</v>
      </c>
    </row>
    <row r="878" spans="93:94" x14ac:dyDescent="0.25">
      <c r="CO878">
        <f t="shared" si="76"/>
        <v>4385</v>
      </c>
      <c r="CP878">
        <f t="shared" si="75"/>
        <v>0.38685354394664273</v>
      </c>
    </row>
    <row r="879" spans="93:94" x14ac:dyDescent="0.25">
      <c r="CO879">
        <f t="shared" si="76"/>
        <v>4390</v>
      </c>
      <c r="CP879">
        <f t="shared" si="75"/>
        <v>0.38678301297105294</v>
      </c>
    </row>
    <row r="880" spans="93:94" x14ac:dyDescent="0.25">
      <c r="CO880">
        <f t="shared" si="76"/>
        <v>4395</v>
      </c>
      <c r="CP880">
        <f t="shared" si="75"/>
        <v>0.38671257511839746</v>
      </c>
    </row>
    <row r="881" spans="93:94" x14ac:dyDescent="0.25">
      <c r="CO881">
        <f t="shared" si="76"/>
        <v>4400</v>
      </c>
      <c r="CP881">
        <f t="shared" si="75"/>
        <v>0.38664223015999294</v>
      </c>
    </row>
    <row r="882" spans="93:94" x14ac:dyDescent="0.25">
      <c r="CO882">
        <f t="shared" si="76"/>
        <v>4405</v>
      </c>
      <c r="CP882">
        <f t="shared" si="75"/>
        <v>0.38657197786797598</v>
      </c>
    </row>
    <row r="883" spans="93:94" x14ac:dyDescent="0.25">
      <c r="CO883">
        <f t="shared" si="76"/>
        <v>4410</v>
      </c>
      <c r="CP883">
        <f t="shared" si="75"/>
        <v>0.38650181801530042</v>
      </c>
    </row>
    <row r="884" spans="93:94" x14ac:dyDescent="0.25">
      <c r="CO884">
        <f t="shared" si="76"/>
        <v>4415</v>
      </c>
      <c r="CP884">
        <f t="shared" si="75"/>
        <v>0.38643175037573291</v>
      </c>
    </row>
    <row r="885" spans="93:94" x14ac:dyDescent="0.25">
      <c r="CO885">
        <f t="shared" si="76"/>
        <v>4420</v>
      </c>
      <c r="CP885">
        <f t="shared" si="75"/>
        <v>0.38636177472384919</v>
      </c>
    </row>
    <row r="886" spans="93:94" x14ac:dyDescent="0.25">
      <c r="CO886">
        <f t="shared" si="76"/>
        <v>4425</v>
      </c>
      <c r="CP886">
        <f t="shared" si="75"/>
        <v>0.3862918908350304</v>
      </c>
    </row>
    <row r="887" spans="93:94" x14ac:dyDescent="0.25">
      <c r="CO887">
        <f t="shared" si="76"/>
        <v>4430</v>
      </c>
      <c r="CP887">
        <f t="shared" si="75"/>
        <v>0.38622209848545902</v>
      </c>
    </row>
    <row r="888" spans="93:94" x14ac:dyDescent="0.25">
      <c r="CO888">
        <f t="shared" si="76"/>
        <v>4435</v>
      </c>
      <c r="CP888">
        <f t="shared" si="75"/>
        <v>0.38615239745211499</v>
      </c>
    </row>
    <row r="889" spans="93:94" x14ac:dyDescent="0.25">
      <c r="CO889">
        <f t="shared" si="76"/>
        <v>4440</v>
      </c>
      <c r="CP889">
        <f t="shared" si="75"/>
        <v>0.38608278751277292</v>
      </c>
    </row>
    <row r="890" spans="93:94" x14ac:dyDescent="0.25">
      <c r="CO890">
        <f t="shared" si="76"/>
        <v>4445</v>
      </c>
      <c r="CP890">
        <f t="shared" si="75"/>
        <v>0.38601326844599754</v>
      </c>
    </row>
    <row r="891" spans="93:94" x14ac:dyDescent="0.25">
      <c r="CO891">
        <f t="shared" si="76"/>
        <v>4450</v>
      </c>
      <c r="CP891">
        <f t="shared" si="75"/>
        <v>0.38594384003113957</v>
      </c>
    </row>
    <row r="892" spans="93:94" x14ac:dyDescent="0.25">
      <c r="CO892">
        <f t="shared" si="76"/>
        <v>4455</v>
      </c>
      <c r="CP892">
        <f t="shared" si="75"/>
        <v>0.3858745020483334</v>
      </c>
    </row>
    <row r="893" spans="93:94" x14ac:dyDescent="0.25">
      <c r="CO893">
        <f t="shared" si="76"/>
        <v>4460</v>
      </c>
      <c r="CP893">
        <f t="shared" si="75"/>
        <v>0.38580525427849227</v>
      </c>
    </row>
    <row r="894" spans="93:94" x14ac:dyDescent="0.25">
      <c r="CO894">
        <f t="shared" si="76"/>
        <v>4465</v>
      </c>
      <c r="CP894">
        <f t="shared" si="75"/>
        <v>0.38573609650330504</v>
      </c>
    </row>
    <row r="895" spans="93:94" x14ac:dyDescent="0.25">
      <c r="CO895">
        <f t="shared" si="76"/>
        <v>4470</v>
      </c>
      <c r="CP895">
        <f t="shared" si="75"/>
        <v>0.38566702850523288</v>
      </c>
    </row>
    <row r="896" spans="93:94" x14ac:dyDescent="0.25">
      <c r="CO896">
        <f t="shared" si="76"/>
        <v>4475</v>
      </c>
      <c r="CP896">
        <f t="shared" si="75"/>
        <v>0.38559805006750514</v>
      </c>
    </row>
    <row r="897" spans="93:94" x14ac:dyDescent="0.25">
      <c r="CO897">
        <f t="shared" si="76"/>
        <v>4480</v>
      </c>
      <c r="CP897">
        <f t="shared" si="75"/>
        <v>0.3855291609741161</v>
      </c>
    </row>
    <row r="898" spans="93:94" x14ac:dyDescent="0.25">
      <c r="CO898">
        <f t="shared" si="76"/>
        <v>4485</v>
      </c>
      <c r="CP898">
        <f t="shared" si="75"/>
        <v>0.38546036100982134</v>
      </c>
    </row>
    <row r="899" spans="93:94" x14ac:dyDescent="0.25">
      <c r="CO899">
        <f t="shared" si="76"/>
        <v>4490</v>
      </c>
      <c r="CP899">
        <f t="shared" si="75"/>
        <v>0.38539164996013431</v>
      </c>
    </row>
    <row r="900" spans="93:94" x14ac:dyDescent="0.25">
      <c r="CO900">
        <f t="shared" si="76"/>
        <v>4495</v>
      </c>
      <c r="CP900">
        <f t="shared" ref="CP900:CP963" si="77">1.48*CO900^-0.16</f>
        <v>0.38532302761132259</v>
      </c>
    </row>
    <row r="901" spans="93:94" x14ac:dyDescent="0.25">
      <c r="CO901">
        <f t="shared" ref="CO901:CO964" si="78">CO900+5</f>
        <v>4500</v>
      </c>
      <c r="CP901">
        <f t="shared" si="77"/>
        <v>0.38525449375040466</v>
      </c>
    </row>
    <row r="902" spans="93:94" x14ac:dyDescent="0.25">
      <c r="CO902">
        <f t="shared" si="78"/>
        <v>4505</v>
      </c>
      <c r="CP902">
        <f t="shared" si="77"/>
        <v>0.38518604816514634</v>
      </c>
    </row>
    <row r="903" spans="93:94" x14ac:dyDescent="0.25">
      <c r="CO903">
        <f t="shared" si="78"/>
        <v>4510</v>
      </c>
      <c r="CP903">
        <f t="shared" si="77"/>
        <v>0.38511769064405726</v>
      </c>
    </row>
    <row r="904" spans="93:94" x14ac:dyDescent="0.25">
      <c r="CO904">
        <f t="shared" si="78"/>
        <v>4515</v>
      </c>
      <c r="CP904">
        <f t="shared" si="77"/>
        <v>0.38504942097638739</v>
      </c>
    </row>
    <row r="905" spans="93:94" x14ac:dyDescent="0.25">
      <c r="CO905">
        <f t="shared" si="78"/>
        <v>4520</v>
      </c>
      <c r="CP905">
        <f t="shared" si="77"/>
        <v>0.38498123895212411</v>
      </c>
    </row>
    <row r="906" spans="93:94" x14ac:dyDescent="0.25">
      <c r="CO906">
        <f t="shared" si="78"/>
        <v>4525</v>
      </c>
      <c r="CP906">
        <f t="shared" si="77"/>
        <v>0.38491314436198781</v>
      </c>
    </row>
    <row r="907" spans="93:94" x14ac:dyDescent="0.25">
      <c r="CO907">
        <f t="shared" si="78"/>
        <v>4530</v>
      </c>
      <c r="CP907">
        <f t="shared" si="77"/>
        <v>0.38484513699742978</v>
      </c>
    </row>
    <row r="908" spans="93:94" x14ac:dyDescent="0.25">
      <c r="CO908">
        <f t="shared" si="78"/>
        <v>4535</v>
      </c>
      <c r="CP908">
        <f t="shared" si="77"/>
        <v>0.38477721665062808</v>
      </c>
    </row>
    <row r="909" spans="93:94" x14ac:dyDescent="0.25">
      <c r="CO909">
        <f t="shared" si="78"/>
        <v>4540</v>
      </c>
      <c r="CP909">
        <f t="shared" si="77"/>
        <v>0.38470938311448394</v>
      </c>
    </row>
    <row r="910" spans="93:94" x14ac:dyDescent="0.25">
      <c r="CO910">
        <f t="shared" si="78"/>
        <v>4545</v>
      </c>
      <c r="CP910">
        <f t="shared" si="77"/>
        <v>0.38464163618261954</v>
      </c>
    </row>
    <row r="911" spans="93:94" x14ac:dyDescent="0.25">
      <c r="CO911">
        <f t="shared" si="78"/>
        <v>4550</v>
      </c>
      <c r="CP911">
        <f t="shared" si="77"/>
        <v>0.38457397564937351</v>
      </c>
    </row>
    <row r="912" spans="93:94" x14ac:dyDescent="0.25">
      <c r="CO912">
        <f t="shared" si="78"/>
        <v>4555</v>
      </c>
      <c r="CP912">
        <f t="shared" si="77"/>
        <v>0.38450640130979841</v>
      </c>
    </row>
    <row r="913" spans="93:94" x14ac:dyDescent="0.25">
      <c r="CO913">
        <f t="shared" si="78"/>
        <v>4560</v>
      </c>
      <c r="CP913">
        <f t="shared" si="77"/>
        <v>0.38443891295965715</v>
      </c>
    </row>
    <row r="914" spans="93:94" x14ac:dyDescent="0.25">
      <c r="CO914">
        <f t="shared" si="78"/>
        <v>4565</v>
      </c>
      <c r="CP914">
        <f t="shared" si="77"/>
        <v>0.38437151039542011</v>
      </c>
    </row>
    <row r="915" spans="93:94" x14ac:dyDescent="0.25">
      <c r="CO915">
        <f t="shared" si="78"/>
        <v>4570</v>
      </c>
      <c r="CP915">
        <f t="shared" si="77"/>
        <v>0.38430419341426142</v>
      </c>
    </row>
    <row r="916" spans="93:94" x14ac:dyDescent="0.25">
      <c r="CO916">
        <f t="shared" si="78"/>
        <v>4575</v>
      </c>
      <c r="CP916">
        <f t="shared" si="77"/>
        <v>0.38423696181405592</v>
      </c>
    </row>
    <row r="917" spans="93:94" x14ac:dyDescent="0.25">
      <c r="CO917">
        <f t="shared" si="78"/>
        <v>4580</v>
      </c>
      <c r="CP917">
        <f t="shared" si="77"/>
        <v>0.38416981539337636</v>
      </c>
    </row>
    <row r="918" spans="93:94" x14ac:dyDescent="0.25">
      <c r="CO918">
        <f t="shared" si="78"/>
        <v>4585</v>
      </c>
      <c r="CP918">
        <f t="shared" si="77"/>
        <v>0.38410275395148979</v>
      </c>
    </row>
    <row r="919" spans="93:94" x14ac:dyDescent="0.25">
      <c r="CO919">
        <f t="shared" si="78"/>
        <v>4590</v>
      </c>
      <c r="CP919">
        <f t="shared" si="77"/>
        <v>0.38403577728835442</v>
      </c>
    </row>
    <row r="920" spans="93:94" x14ac:dyDescent="0.25">
      <c r="CO920">
        <f t="shared" si="78"/>
        <v>4595</v>
      </c>
      <c r="CP920">
        <f t="shared" si="77"/>
        <v>0.38396888520461681</v>
      </c>
    </row>
    <row r="921" spans="93:94" x14ac:dyDescent="0.25">
      <c r="CO921">
        <f t="shared" si="78"/>
        <v>4600</v>
      </c>
      <c r="CP921">
        <f t="shared" si="77"/>
        <v>0.38390207750160832</v>
      </c>
    </row>
    <row r="922" spans="93:94" x14ac:dyDescent="0.25">
      <c r="CO922">
        <f t="shared" si="78"/>
        <v>4605</v>
      </c>
      <c r="CP922">
        <f t="shared" si="77"/>
        <v>0.38383535398134278</v>
      </c>
    </row>
    <row r="923" spans="93:94" x14ac:dyDescent="0.25">
      <c r="CO923">
        <f t="shared" si="78"/>
        <v>4610</v>
      </c>
      <c r="CP923">
        <f t="shared" si="77"/>
        <v>0.38376871444651217</v>
      </c>
    </row>
    <row r="924" spans="93:94" x14ac:dyDescent="0.25">
      <c r="CO924">
        <f t="shared" si="78"/>
        <v>4615</v>
      </c>
      <c r="CP924">
        <f t="shared" si="77"/>
        <v>0.38370215870048502</v>
      </c>
    </row>
    <row r="925" spans="93:94" x14ac:dyDescent="0.25">
      <c r="CO925">
        <f t="shared" si="78"/>
        <v>4620</v>
      </c>
      <c r="CP925">
        <f t="shared" si="77"/>
        <v>0.38363568654730207</v>
      </c>
    </row>
    <row r="926" spans="93:94" x14ac:dyDescent="0.25">
      <c r="CO926">
        <f t="shared" si="78"/>
        <v>4625</v>
      </c>
      <c r="CP926">
        <f t="shared" si="77"/>
        <v>0.38356929779167387</v>
      </c>
    </row>
    <row r="927" spans="93:94" x14ac:dyDescent="0.25">
      <c r="CO927">
        <f t="shared" si="78"/>
        <v>4630</v>
      </c>
      <c r="CP927">
        <f t="shared" si="77"/>
        <v>0.38350299223897827</v>
      </c>
    </row>
    <row r="928" spans="93:94" x14ac:dyDescent="0.25">
      <c r="CO928">
        <f t="shared" si="78"/>
        <v>4635</v>
      </c>
      <c r="CP928">
        <f t="shared" si="77"/>
        <v>0.38343676969525614</v>
      </c>
    </row>
    <row r="929" spans="93:94" x14ac:dyDescent="0.25">
      <c r="CO929">
        <f t="shared" si="78"/>
        <v>4640</v>
      </c>
      <c r="CP929">
        <f t="shared" si="77"/>
        <v>0.38337062996720933</v>
      </c>
    </row>
    <row r="930" spans="93:94" x14ac:dyDescent="0.25">
      <c r="CO930">
        <f t="shared" si="78"/>
        <v>4645</v>
      </c>
      <c r="CP930">
        <f t="shared" si="77"/>
        <v>0.38330457286219782</v>
      </c>
    </row>
    <row r="931" spans="93:94" x14ac:dyDescent="0.25">
      <c r="CO931">
        <f t="shared" si="78"/>
        <v>4650</v>
      </c>
      <c r="CP931">
        <f t="shared" si="77"/>
        <v>0.38323859818823597</v>
      </c>
    </row>
    <row r="932" spans="93:94" x14ac:dyDescent="0.25">
      <c r="CO932">
        <f t="shared" si="78"/>
        <v>4655</v>
      </c>
      <c r="CP932">
        <f t="shared" si="77"/>
        <v>0.38317270575399054</v>
      </c>
    </row>
    <row r="933" spans="93:94" x14ac:dyDescent="0.25">
      <c r="CO933">
        <f t="shared" si="78"/>
        <v>4660</v>
      </c>
      <c r="CP933">
        <f t="shared" si="77"/>
        <v>0.38310689536877673</v>
      </c>
    </row>
    <row r="934" spans="93:94" x14ac:dyDescent="0.25">
      <c r="CO934">
        <f t="shared" si="78"/>
        <v>4665</v>
      </c>
      <c r="CP934">
        <f t="shared" si="77"/>
        <v>0.38304116684255651</v>
      </c>
    </row>
    <row r="935" spans="93:94" x14ac:dyDescent="0.25">
      <c r="CO935">
        <f t="shared" si="78"/>
        <v>4670</v>
      </c>
      <c r="CP935">
        <f t="shared" si="77"/>
        <v>0.38297551998593465</v>
      </c>
    </row>
    <row r="936" spans="93:94" x14ac:dyDescent="0.25">
      <c r="CO936">
        <f t="shared" si="78"/>
        <v>4675</v>
      </c>
      <c r="CP936">
        <f t="shared" si="77"/>
        <v>0.38290995461015637</v>
      </c>
    </row>
    <row r="937" spans="93:94" x14ac:dyDescent="0.25">
      <c r="CO937">
        <f t="shared" si="78"/>
        <v>4680</v>
      </c>
      <c r="CP937">
        <f t="shared" si="77"/>
        <v>0.38284447052710463</v>
      </c>
    </row>
    <row r="938" spans="93:94" x14ac:dyDescent="0.25">
      <c r="CO938">
        <f t="shared" si="78"/>
        <v>4685</v>
      </c>
      <c r="CP938">
        <f t="shared" si="77"/>
        <v>0.3827790675492968</v>
      </c>
    </row>
    <row r="939" spans="93:94" x14ac:dyDescent="0.25">
      <c r="CO939">
        <f t="shared" si="78"/>
        <v>4690</v>
      </c>
      <c r="CP939">
        <f t="shared" si="77"/>
        <v>0.38271374548988257</v>
      </c>
    </row>
    <row r="940" spans="93:94" x14ac:dyDescent="0.25">
      <c r="CO940">
        <f t="shared" si="78"/>
        <v>4695</v>
      </c>
      <c r="CP940">
        <f t="shared" si="77"/>
        <v>0.38264850416264029</v>
      </c>
    </row>
    <row r="941" spans="93:94" x14ac:dyDescent="0.25">
      <c r="CO941">
        <f t="shared" si="78"/>
        <v>4700</v>
      </c>
      <c r="CP941">
        <f t="shared" si="77"/>
        <v>0.38258334338197469</v>
      </c>
    </row>
    <row r="942" spans="93:94" x14ac:dyDescent="0.25">
      <c r="CO942">
        <f t="shared" si="78"/>
        <v>4705</v>
      </c>
      <c r="CP942">
        <f t="shared" si="77"/>
        <v>0.38251826296291408</v>
      </c>
    </row>
    <row r="943" spans="93:94" x14ac:dyDescent="0.25">
      <c r="CO943">
        <f t="shared" si="78"/>
        <v>4710</v>
      </c>
      <c r="CP943">
        <f t="shared" si="77"/>
        <v>0.38245326272110769</v>
      </c>
    </row>
    <row r="944" spans="93:94" x14ac:dyDescent="0.25">
      <c r="CO944">
        <f t="shared" si="78"/>
        <v>4715</v>
      </c>
      <c r="CP944">
        <f t="shared" si="77"/>
        <v>0.38238834247282272</v>
      </c>
    </row>
    <row r="945" spans="93:94" x14ac:dyDescent="0.25">
      <c r="CO945">
        <f t="shared" si="78"/>
        <v>4720</v>
      </c>
      <c r="CP945">
        <f t="shared" si="77"/>
        <v>0.38232350203494131</v>
      </c>
    </row>
    <row r="946" spans="93:94" x14ac:dyDescent="0.25">
      <c r="CO946">
        <f t="shared" si="78"/>
        <v>4725</v>
      </c>
      <c r="CP946">
        <f t="shared" si="77"/>
        <v>0.38225874122495906</v>
      </c>
    </row>
    <row r="947" spans="93:94" x14ac:dyDescent="0.25">
      <c r="CO947">
        <f t="shared" si="78"/>
        <v>4730</v>
      </c>
      <c r="CP947">
        <f t="shared" si="77"/>
        <v>0.38219405986098043</v>
      </c>
    </row>
    <row r="948" spans="93:94" x14ac:dyDescent="0.25">
      <c r="CO948">
        <f t="shared" si="78"/>
        <v>4735</v>
      </c>
      <c r="CP948">
        <f t="shared" si="77"/>
        <v>0.38212945776171786</v>
      </c>
    </row>
    <row r="949" spans="93:94" x14ac:dyDescent="0.25">
      <c r="CO949">
        <f t="shared" si="78"/>
        <v>4740</v>
      </c>
      <c r="CP949">
        <f t="shared" si="77"/>
        <v>0.38206493474648812</v>
      </c>
    </row>
    <row r="950" spans="93:94" x14ac:dyDescent="0.25">
      <c r="CO950">
        <f t="shared" si="78"/>
        <v>4745</v>
      </c>
      <c r="CP950">
        <f t="shared" si="77"/>
        <v>0.38200049063520969</v>
      </c>
    </row>
    <row r="951" spans="93:94" x14ac:dyDescent="0.25">
      <c r="CO951">
        <f t="shared" si="78"/>
        <v>4750</v>
      </c>
      <c r="CP951">
        <f t="shared" si="77"/>
        <v>0.38193612524840076</v>
      </c>
    </row>
    <row r="952" spans="93:94" x14ac:dyDescent="0.25">
      <c r="CO952">
        <f t="shared" si="78"/>
        <v>4755</v>
      </c>
      <c r="CP952">
        <f t="shared" si="77"/>
        <v>0.3818718384071757</v>
      </c>
    </row>
    <row r="953" spans="93:94" x14ac:dyDescent="0.25">
      <c r="CO953">
        <f t="shared" si="78"/>
        <v>4760</v>
      </c>
      <c r="CP953">
        <f t="shared" si="77"/>
        <v>0.38180762993324319</v>
      </c>
    </row>
    <row r="954" spans="93:94" x14ac:dyDescent="0.25">
      <c r="CO954">
        <f t="shared" si="78"/>
        <v>4765</v>
      </c>
      <c r="CP954">
        <f t="shared" si="77"/>
        <v>0.38174349964890353</v>
      </c>
    </row>
    <row r="955" spans="93:94" x14ac:dyDescent="0.25">
      <c r="CO955">
        <f t="shared" si="78"/>
        <v>4770</v>
      </c>
      <c r="CP955">
        <f t="shared" si="77"/>
        <v>0.38167944737704529</v>
      </c>
    </row>
    <row r="956" spans="93:94" x14ac:dyDescent="0.25">
      <c r="CO956">
        <f t="shared" si="78"/>
        <v>4775</v>
      </c>
      <c r="CP956">
        <f t="shared" si="77"/>
        <v>0.38161547294114401</v>
      </c>
    </row>
    <row r="957" spans="93:94" x14ac:dyDescent="0.25">
      <c r="CO957">
        <f t="shared" si="78"/>
        <v>4780</v>
      </c>
      <c r="CP957">
        <f t="shared" si="77"/>
        <v>0.38155157616525859</v>
      </c>
    </row>
    <row r="958" spans="93:94" x14ac:dyDescent="0.25">
      <c r="CO958">
        <f t="shared" si="78"/>
        <v>4785</v>
      </c>
      <c r="CP958">
        <f t="shared" si="77"/>
        <v>0.38148775687402925</v>
      </c>
    </row>
    <row r="959" spans="93:94" x14ac:dyDescent="0.25">
      <c r="CO959">
        <f t="shared" si="78"/>
        <v>4790</v>
      </c>
      <c r="CP959">
        <f t="shared" si="77"/>
        <v>0.38142401489267463</v>
      </c>
    </row>
    <row r="960" spans="93:94" x14ac:dyDescent="0.25">
      <c r="CO960">
        <f t="shared" si="78"/>
        <v>4795</v>
      </c>
      <c r="CP960">
        <f t="shared" si="77"/>
        <v>0.38136035004699015</v>
      </c>
    </row>
    <row r="961" spans="93:94" x14ac:dyDescent="0.25">
      <c r="CO961">
        <f t="shared" si="78"/>
        <v>4800</v>
      </c>
      <c r="CP961">
        <f t="shared" si="77"/>
        <v>0.3812967621633444</v>
      </c>
    </row>
    <row r="962" spans="93:94" x14ac:dyDescent="0.25">
      <c r="CO962">
        <f t="shared" si="78"/>
        <v>4805</v>
      </c>
      <c r="CP962">
        <f t="shared" si="77"/>
        <v>0.38123325106867728</v>
      </c>
    </row>
    <row r="963" spans="93:94" x14ac:dyDescent="0.25">
      <c r="CO963">
        <f t="shared" si="78"/>
        <v>4810</v>
      </c>
      <c r="CP963">
        <f t="shared" si="77"/>
        <v>0.38116981659049748</v>
      </c>
    </row>
    <row r="964" spans="93:94" x14ac:dyDescent="0.25">
      <c r="CO964">
        <f t="shared" si="78"/>
        <v>4815</v>
      </c>
      <c r="CP964">
        <f t="shared" ref="CP964:CP1027" si="79">1.48*CO964^-0.16</f>
        <v>0.38110645855687997</v>
      </c>
    </row>
    <row r="965" spans="93:94" x14ac:dyDescent="0.25">
      <c r="CO965">
        <f t="shared" ref="CO965:CO1028" si="80">CO964+5</f>
        <v>4820</v>
      </c>
      <c r="CP965">
        <f t="shared" si="79"/>
        <v>0.38104317679646338</v>
      </c>
    </row>
    <row r="966" spans="93:94" x14ac:dyDescent="0.25">
      <c r="CO966">
        <f t="shared" si="80"/>
        <v>4825</v>
      </c>
      <c r="CP966">
        <f t="shared" si="79"/>
        <v>0.38097997113844773</v>
      </c>
    </row>
    <row r="967" spans="93:94" x14ac:dyDescent="0.25">
      <c r="CO967">
        <f t="shared" si="80"/>
        <v>4830</v>
      </c>
      <c r="CP967">
        <f t="shared" si="79"/>
        <v>0.38091684141259236</v>
      </c>
    </row>
    <row r="968" spans="93:94" x14ac:dyDescent="0.25">
      <c r="CO968">
        <f t="shared" si="80"/>
        <v>4835</v>
      </c>
      <c r="CP968">
        <f t="shared" si="79"/>
        <v>0.38085378744921278</v>
      </c>
    </row>
    <row r="969" spans="93:94" x14ac:dyDescent="0.25">
      <c r="CO969">
        <f t="shared" si="80"/>
        <v>4840</v>
      </c>
      <c r="CP969">
        <f t="shared" si="79"/>
        <v>0.38079080907917878</v>
      </c>
    </row>
    <row r="970" spans="93:94" x14ac:dyDescent="0.25">
      <c r="CO970">
        <f t="shared" si="80"/>
        <v>4845</v>
      </c>
      <c r="CP970">
        <f t="shared" si="79"/>
        <v>0.380727906133912</v>
      </c>
    </row>
    <row r="971" spans="93:94" x14ac:dyDescent="0.25">
      <c r="CO971">
        <f t="shared" si="80"/>
        <v>4850</v>
      </c>
      <c r="CP971">
        <f t="shared" si="79"/>
        <v>0.38066507844538333</v>
      </c>
    </row>
    <row r="972" spans="93:94" x14ac:dyDescent="0.25">
      <c r="CO972">
        <f t="shared" si="80"/>
        <v>4855</v>
      </c>
      <c r="CP972">
        <f t="shared" si="79"/>
        <v>0.38060232584611114</v>
      </c>
    </row>
    <row r="973" spans="93:94" x14ac:dyDescent="0.25">
      <c r="CO973">
        <f t="shared" si="80"/>
        <v>4860</v>
      </c>
      <c r="CP973">
        <f t="shared" si="79"/>
        <v>0.38053964816915803</v>
      </c>
    </row>
    <row r="974" spans="93:94" x14ac:dyDescent="0.25">
      <c r="CO974">
        <f t="shared" si="80"/>
        <v>4865</v>
      </c>
      <c r="CP974">
        <f t="shared" si="79"/>
        <v>0.38047704524812936</v>
      </c>
    </row>
    <row r="975" spans="93:94" x14ac:dyDescent="0.25">
      <c r="CO975">
        <f t="shared" si="80"/>
        <v>4870</v>
      </c>
      <c r="CP975">
        <f t="shared" si="79"/>
        <v>0.38041451691717015</v>
      </c>
    </row>
    <row r="976" spans="93:94" x14ac:dyDescent="0.25">
      <c r="CO976">
        <f t="shared" si="80"/>
        <v>4875</v>
      </c>
      <c r="CP976">
        <f t="shared" si="79"/>
        <v>0.38035206301096369</v>
      </c>
    </row>
    <row r="977" spans="93:94" x14ac:dyDescent="0.25">
      <c r="CO977">
        <f t="shared" si="80"/>
        <v>4880</v>
      </c>
      <c r="CP977">
        <f t="shared" si="79"/>
        <v>0.38028968336472835</v>
      </c>
    </row>
    <row r="978" spans="93:94" x14ac:dyDescent="0.25">
      <c r="CO978">
        <f t="shared" si="80"/>
        <v>4885</v>
      </c>
      <c r="CP978">
        <f t="shared" si="79"/>
        <v>0.38022737781421606</v>
      </c>
    </row>
    <row r="979" spans="93:94" x14ac:dyDescent="0.25">
      <c r="CO979">
        <f t="shared" si="80"/>
        <v>4890</v>
      </c>
      <c r="CP979">
        <f t="shared" si="79"/>
        <v>0.38016514619570935</v>
      </c>
    </row>
    <row r="980" spans="93:94" x14ac:dyDescent="0.25">
      <c r="CO980">
        <f t="shared" si="80"/>
        <v>4895</v>
      </c>
      <c r="CP980">
        <f t="shared" si="79"/>
        <v>0.38010298834601963</v>
      </c>
    </row>
    <row r="981" spans="93:94" x14ac:dyDescent="0.25">
      <c r="CO981">
        <f t="shared" si="80"/>
        <v>4900</v>
      </c>
      <c r="CP981">
        <f t="shared" si="79"/>
        <v>0.38004090410248437</v>
      </c>
    </row>
    <row r="982" spans="93:94" x14ac:dyDescent="0.25">
      <c r="CO982">
        <f t="shared" si="80"/>
        <v>4905</v>
      </c>
      <c r="CP982">
        <f t="shared" si="79"/>
        <v>0.37997889330296608</v>
      </c>
    </row>
    <row r="983" spans="93:94" x14ac:dyDescent="0.25">
      <c r="CO983">
        <f t="shared" si="80"/>
        <v>4910</v>
      </c>
      <c r="CP983">
        <f t="shared" si="79"/>
        <v>0.37991695578584811</v>
      </c>
    </row>
    <row r="984" spans="93:94" x14ac:dyDescent="0.25">
      <c r="CO984">
        <f t="shared" si="80"/>
        <v>4915</v>
      </c>
      <c r="CP984">
        <f t="shared" si="79"/>
        <v>0.37985509139003437</v>
      </c>
    </row>
    <row r="985" spans="93:94" x14ac:dyDescent="0.25">
      <c r="CO985">
        <f t="shared" si="80"/>
        <v>4920</v>
      </c>
      <c r="CP985">
        <f t="shared" si="79"/>
        <v>0.37979329995494626</v>
      </c>
    </row>
    <row r="986" spans="93:94" x14ac:dyDescent="0.25">
      <c r="CO986">
        <f t="shared" si="80"/>
        <v>4925</v>
      </c>
      <c r="CP986">
        <f t="shared" si="79"/>
        <v>0.37973158132052021</v>
      </c>
    </row>
    <row r="987" spans="93:94" x14ac:dyDescent="0.25">
      <c r="CO987">
        <f t="shared" si="80"/>
        <v>4930</v>
      </c>
      <c r="CP987">
        <f t="shared" si="79"/>
        <v>0.37966993532720589</v>
      </c>
    </row>
    <row r="988" spans="93:94" x14ac:dyDescent="0.25">
      <c r="CO988">
        <f t="shared" si="80"/>
        <v>4935</v>
      </c>
      <c r="CP988">
        <f t="shared" si="79"/>
        <v>0.37960836181596458</v>
      </c>
    </row>
    <row r="989" spans="93:94" x14ac:dyDescent="0.25">
      <c r="CO989">
        <f t="shared" si="80"/>
        <v>4940</v>
      </c>
      <c r="CP989">
        <f t="shared" si="79"/>
        <v>0.37954686062826559</v>
      </c>
    </row>
    <row r="990" spans="93:94" x14ac:dyDescent="0.25">
      <c r="CO990">
        <f t="shared" si="80"/>
        <v>4945</v>
      </c>
      <c r="CP990">
        <f t="shared" si="79"/>
        <v>0.37948543160608578</v>
      </c>
    </row>
    <row r="991" spans="93:94" x14ac:dyDescent="0.25">
      <c r="CO991">
        <f t="shared" si="80"/>
        <v>4950</v>
      </c>
      <c r="CP991">
        <f t="shared" si="79"/>
        <v>0.37942407459190602</v>
      </c>
    </row>
    <row r="992" spans="93:94" x14ac:dyDescent="0.25">
      <c r="CO992">
        <f t="shared" si="80"/>
        <v>4955</v>
      </c>
      <c r="CP992">
        <f t="shared" si="79"/>
        <v>0.37936278942870993</v>
      </c>
    </row>
    <row r="993" spans="93:94" x14ac:dyDescent="0.25">
      <c r="CO993">
        <f t="shared" si="80"/>
        <v>4960</v>
      </c>
      <c r="CP993">
        <f t="shared" si="79"/>
        <v>0.37930157595998149</v>
      </c>
    </row>
    <row r="994" spans="93:94" x14ac:dyDescent="0.25">
      <c r="CO994">
        <f t="shared" si="80"/>
        <v>4965</v>
      </c>
      <c r="CP994">
        <f t="shared" si="79"/>
        <v>0.37924043402970292</v>
      </c>
    </row>
    <row r="995" spans="93:94" x14ac:dyDescent="0.25">
      <c r="CO995">
        <f t="shared" si="80"/>
        <v>4970</v>
      </c>
      <c r="CP995">
        <f t="shared" si="79"/>
        <v>0.37917936348235282</v>
      </c>
    </row>
    <row r="996" spans="93:94" x14ac:dyDescent="0.25">
      <c r="CO996">
        <f t="shared" si="80"/>
        <v>4975</v>
      </c>
      <c r="CP996">
        <f t="shared" si="79"/>
        <v>0.37911836416290373</v>
      </c>
    </row>
    <row r="997" spans="93:94" x14ac:dyDescent="0.25">
      <c r="CO997">
        <f t="shared" si="80"/>
        <v>4980</v>
      </c>
      <c r="CP997">
        <f t="shared" si="79"/>
        <v>0.37905743591682028</v>
      </c>
    </row>
    <row r="998" spans="93:94" x14ac:dyDescent="0.25">
      <c r="CO998">
        <f t="shared" si="80"/>
        <v>4985</v>
      </c>
      <c r="CP998">
        <f t="shared" si="79"/>
        <v>0.37899657859005703</v>
      </c>
    </row>
    <row r="999" spans="93:94" x14ac:dyDescent="0.25">
      <c r="CO999">
        <f t="shared" si="80"/>
        <v>4990</v>
      </c>
      <c r="CP999">
        <f t="shared" si="79"/>
        <v>0.3789357920290567</v>
      </c>
    </row>
    <row r="1000" spans="93:94" x14ac:dyDescent="0.25">
      <c r="CO1000">
        <f t="shared" si="80"/>
        <v>4995</v>
      </c>
      <c r="CP1000">
        <f t="shared" si="79"/>
        <v>0.37887507608074789</v>
      </c>
    </row>
    <row r="1001" spans="93:94" x14ac:dyDescent="0.25">
      <c r="CO1001">
        <f t="shared" si="80"/>
        <v>5000</v>
      </c>
      <c r="CP1001">
        <f t="shared" si="79"/>
        <v>0.37881443059254316</v>
      </c>
    </row>
    <row r="1002" spans="93:94" x14ac:dyDescent="0.25">
      <c r="CO1002">
        <f t="shared" si="80"/>
        <v>5005</v>
      </c>
      <c r="CP1002">
        <f t="shared" si="79"/>
        <v>0.37875385541233647</v>
      </c>
    </row>
    <row r="1003" spans="93:94" x14ac:dyDescent="0.25">
      <c r="CO1003">
        <f t="shared" si="80"/>
        <v>5010</v>
      </c>
      <c r="CP1003">
        <f t="shared" si="79"/>
        <v>0.3786933503885026</v>
      </c>
    </row>
    <row r="1004" spans="93:94" x14ac:dyDescent="0.25">
      <c r="CO1004">
        <f t="shared" si="80"/>
        <v>5015</v>
      </c>
      <c r="CP1004">
        <f t="shared" si="79"/>
        <v>0.37863291536989346</v>
      </c>
    </row>
    <row r="1005" spans="93:94" x14ac:dyDescent="0.25">
      <c r="CO1005">
        <f t="shared" si="80"/>
        <v>5020</v>
      </c>
      <c r="CP1005">
        <f t="shared" si="79"/>
        <v>0.37857255020583691</v>
      </c>
    </row>
    <row r="1006" spans="93:94" x14ac:dyDescent="0.25">
      <c r="CO1006">
        <f t="shared" si="80"/>
        <v>5025</v>
      </c>
      <c r="CP1006">
        <f t="shared" si="79"/>
        <v>0.37851225474613537</v>
      </c>
    </row>
    <row r="1007" spans="93:94" x14ac:dyDescent="0.25">
      <c r="CO1007">
        <f t="shared" si="80"/>
        <v>5030</v>
      </c>
      <c r="CP1007">
        <f t="shared" si="79"/>
        <v>0.37845202884106277</v>
      </c>
    </row>
    <row r="1008" spans="93:94" x14ac:dyDescent="0.25">
      <c r="CO1008">
        <f t="shared" si="80"/>
        <v>5035</v>
      </c>
      <c r="CP1008">
        <f t="shared" si="79"/>
        <v>0.37839187234136301</v>
      </c>
    </row>
    <row r="1009" spans="93:94" x14ac:dyDescent="0.25">
      <c r="CO1009">
        <f t="shared" si="80"/>
        <v>5040</v>
      </c>
      <c r="CP1009">
        <f t="shared" si="79"/>
        <v>0.37833178509824844</v>
      </c>
    </row>
    <row r="1010" spans="93:94" x14ac:dyDescent="0.25">
      <c r="CO1010">
        <f t="shared" si="80"/>
        <v>5045</v>
      </c>
      <c r="CP1010">
        <f t="shared" si="79"/>
        <v>0.37827176696339737</v>
      </c>
    </row>
    <row r="1011" spans="93:94" x14ac:dyDescent="0.25">
      <c r="CO1011">
        <f t="shared" si="80"/>
        <v>5050</v>
      </c>
      <c r="CP1011">
        <f t="shared" si="79"/>
        <v>0.37821181778895241</v>
      </c>
    </row>
    <row r="1012" spans="93:94" x14ac:dyDescent="0.25">
      <c r="CO1012">
        <f t="shared" si="80"/>
        <v>5055</v>
      </c>
      <c r="CP1012">
        <f t="shared" si="79"/>
        <v>0.37815193742751835</v>
      </c>
    </row>
    <row r="1013" spans="93:94" x14ac:dyDescent="0.25">
      <c r="CO1013">
        <f t="shared" si="80"/>
        <v>5060</v>
      </c>
      <c r="CP1013">
        <f t="shared" si="79"/>
        <v>0.37809212573216072</v>
      </c>
    </row>
    <row r="1014" spans="93:94" x14ac:dyDescent="0.25">
      <c r="CO1014">
        <f t="shared" si="80"/>
        <v>5065</v>
      </c>
      <c r="CP1014">
        <f t="shared" si="79"/>
        <v>0.37803238255640337</v>
      </c>
    </row>
    <row r="1015" spans="93:94" x14ac:dyDescent="0.25">
      <c r="CO1015">
        <f t="shared" si="80"/>
        <v>5070</v>
      </c>
      <c r="CP1015">
        <f t="shared" si="79"/>
        <v>0.3779727077542267</v>
      </c>
    </row>
    <row r="1016" spans="93:94" x14ac:dyDescent="0.25">
      <c r="CO1016">
        <f t="shared" si="80"/>
        <v>5075</v>
      </c>
      <c r="CP1016">
        <f t="shared" si="79"/>
        <v>0.3779131011800666</v>
      </c>
    </row>
    <row r="1017" spans="93:94" x14ac:dyDescent="0.25">
      <c r="CO1017">
        <f t="shared" si="80"/>
        <v>5080</v>
      </c>
      <c r="CP1017">
        <f t="shared" si="79"/>
        <v>0.37785356268881076</v>
      </c>
    </row>
    <row r="1018" spans="93:94" x14ac:dyDescent="0.25">
      <c r="CO1018">
        <f t="shared" si="80"/>
        <v>5085</v>
      </c>
      <c r="CP1018">
        <f t="shared" si="79"/>
        <v>0.37779409213579879</v>
      </c>
    </row>
    <row r="1019" spans="93:94" x14ac:dyDescent="0.25">
      <c r="CO1019">
        <f t="shared" si="80"/>
        <v>5090</v>
      </c>
      <c r="CP1019">
        <f t="shared" si="79"/>
        <v>0.37773468937681937</v>
      </c>
    </row>
    <row r="1020" spans="93:94" x14ac:dyDescent="0.25">
      <c r="CO1020">
        <f t="shared" si="80"/>
        <v>5095</v>
      </c>
      <c r="CP1020">
        <f t="shared" si="79"/>
        <v>0.37767535426810844</v>
      </c>
    </row>
    <row r="1021" spans="93:94" x14ac:dyDescent="0.25">
      <c r="CO1021">
        <f t="shared" si="80"/>
        <v>5100</v>
      </c>
      <c r="CP1021">
        <f t="shared" si="79"/>
        <v>0.37761608666634744</v>
      </c>
    </row>
    <row r="1022" spans="93:94" x14ac:dyDescent="0.25">
      <c r="CO1022">
        <f t="shared" si="80"/>
        <v>5105</v>
      </c>
      <c r="CP1022">
        <f t="shared" si="79"/>
        <v>0.37755688642866198</v>
      </c>
    </row>
    <row r="1023" spans="93:94" x14ac:dyDescent="0.25">
      <c r="CO1023">
        <f t="shared" si="80"/>
        <v>5110</v>
      </c>
      <c r="CP1023">
        <f t="shared" si="79"/>
        <v>0.3774977534126191</v>
      </c>
    </row>
    <row r="1024" spans="93:94" x14ac:dyDescent="0.25">
      <c r="CO1024">
        <f t="shared" si="80"/>
        <v>5115</v>
      </c>
      <c r="CP1024">
        <f t="shared" si="79"/>
        <v>0.37743868747622622</v>
      </c>
    </row>
    <row r="1025" spans="93:94" x14ac:dyDescent="0.25">
      <c r="CO1025">
        <f t="shared" si="80"/>
        <v>5120</v>
      </c>
      <c r="CP1025">
        <f t="shared" si="79"/>
        <v>0.37737968847792908</v>
      </c>
    </row>
    <row r="1026" spans="93:94" x14ac:dyDescent="0.25">
      <c r="CO1026">
        <f t="shared" si="80"/>
        <v>5125</v>
      </c>
      <c r="CP1026">
        <f t="shared" si="79"/>
        <v>0.37732075627661027</v>
      </c>
    </row>
    <row r="1027" spans="93:94" x14ac:dyDescent="0.25">
      <c r="CO1027">
        <f t="shared" si="80"/>
        <v>5130</v>
      </c>
      <c r="CP1027">
        <f t="shared" si="79"/>
        <v>0.37726189073158672</v>
      </c>
    </row>
    <row r="1028" spans="93:94" x14ac:dyDescent="0.25">
      <c r="CO1028">
        <f t="shared" si="80"/>
        <v>5135</v>
      </c>
      <c r="CP1028">
        <f t="shared" ref="CP1028:CP1091" si="81">1.48*CO1028^-0.16</f>
        <v>0.37720309170260857</v>
      </c>
    </row>
    <row r="1029" spans="93:94" x14ac:dyDescent="0.25">
      <c r="CO1029">
        <f t="shared" ref="CO1029:CO1092" si="82">CO1028+5</f>
        <v>5140</v>
      </c>
      <c r="CP1029">
        <f t="shared" si="81"/>
        <v>0.3771443590498576</v>
      </c>
    </row>
    <row r="1030" spans="93:94" x14ac:dyDescent="0.25">
      <c r="CO1030">
        <f t="shared" si="82"/>
        <v>5145</v>
      </c>
      <c r="CP1030">
        <f t="shared" si="81"/>
        <v>0.37708569263394481</v>
      </c>
    </row>
    <row r="1031" spans="93:94" x14ac:dyDescent="0.25">
      <c r="CO1031">
        <f t="shared" si="82"/>
        <v>5150</v>
      </c>
      <c r="CP1031">
        <f t="shared" si="81"/>
        <v>0.37702709231590881</v>
      </c>
    </row>
    <row r="1032" spans="93:94" x14ac:dyDescent="0.25">
      <c r="CO1032">
        <f t="shared" si="82"/>
        <v>5155</v>
      </c>
      <c r="CP1032">
        <f t="shared" si="81"/>
        <v>0.37696855795721473</v>
      </c>
    </row>
    <row r="1033" spans="93:94" x14ac:dyDescent="0.25">
      <c r="CO1033">
        <f t="shared" si="82"/>
        <v>5160</v>
      </c>
      <c r="CP1033">
        <f t="shared" si="81"/>
        <v>0.37691008941975201</v>
      </c>
    </row>
    <row r="1034" spans="93:94" x14ac:dyDescent="0.25">
      <c r="CO1034">
        <f t="shared" si="82"/>
        <v>5165</v>
      </c>
      <c r="CP1034">
        <f t="shared" si="81"/>
        <v>0.37685168656583257</v>
      </c>
    </row>
    <row r="1035" spans="93:94" x14ac:dyDescent="0.25">
      <c r="CO1035">
        <f t="shared" si="82"/>
        <v>5170</v>
      </c>
      <c r="CP1035">
        <f t="shared" si="81"/>
        <v>0.3767933492581893</v>
      </c>
    </row>
    <row r="1036" spans="93:94" x14ac:dyDescent="0.25">
      <c r="CO1036">
        <f t="shared" si="82"/>
        <v>5175</v>
      </c>
      <c r="CP1036">
        <f t="shared" si="81"/>
        <v>0.3767350773599743</v>
      </c>
    </row>
    <row r="1037" spans="93:94" x14ac:dyDescent="0.25">
      <c r="CO1037">
        <f t="shared" si="82"/>
        <v>5180</v>
      </c>
      <c r="CP1037">
        <f t="shared" si="81"/>
        <v>0.37667687073475753</v>
      </c>
    </row>
    <row r="1038" spans="93:94" x14ac:dyDescent="0.25">
      <c r="CO1038">
        <f t="shared" si="82"/>
        <v>5185</v>
      </c>
      <c r="CP1038">
        <f t="shared" si="81"/>
        <v>0.37661872924652479</v>
      </c>
    </row>
    <row r="1039" spans="93:94" x14ac:dyDescent="0.25">
      <c r="CO1039">
        <f t="shared" si="82"/>
        <v>5190</v>
      </c>
      <c r="CP1039">
        <f t="shared" si="81"/>
        <v>0.37656065275967576</v>
      </c>
    </row>
    <row r="1040" spans="93:94" x14ac:dyDescent="0.25">
      <c r="CO1040">
        <f t="shared" si="82"/>
        <v>5195</v>
      </c>
      <c r="CP1040">
        <f t="shared" si="81"/>
        <v>0.3765026411390231</v>
      </c>
    </row>
    <row r="1041" spans="93:94" x14ac:dyDescent="0.25">
      <c r="CO1041">
        <f t="shared" si="82"/>
        <v>5200</v>
      </c>
      <c r="CP1041">
        <f t="shared" si="81"/>
        <v>0.3764446942497901</v>
      </c>
    </row>
    <row r="1042" spans="93:94" x14ac:dyDescent="0.25">
      <c r="CO1042">
        <f t="shared" si="82"/>
        <v>5205</v>
      </c>
      <c r="CP1042">
        <f t="shared" si="81"/>
        <v>0.37638681195760976</v>
      </c>
    </row>
    <row r="1043" spans="93:94" x14ac:dyDescent="0.25">
      <c r="CO1043">
        <f t="shared" si="82"/>
        <v>5210</v>
      </c>
      <c r="CP1043">
        <f t="shared" si="81"/>
        <v>0.37632899412852222</v>
      </c>
    </row>
    <row r="1044" spans="93:94" x14ac:dyDescent="0.25">
      <c r="CO1044">
        <f t="shared" si="82"/>
        <v>5215</v>
      </c>
      <c r="CP1044">
        <f t="shared" si="81"/>
        <v>0.37627124062897399</v>
      </c>
    </row>
    <row r="1045" spans="93:94" x14ac:dyDescent="0.25">
      <c r="CO1045">
        <f t="shared" si="82"/>
        <v>5220</v>
      </c>
      <c r="CP1045">
        <f t="shared" si="81"/>
        <v>0.37621355132581591</v>
      </c>
    </row>
    <row r="1046" spans="93:94" x14ac:dyDescent="0.25">
      <c r="CO1046">
        <f t="shared" si="82"/>
        <v>5225</v>
      </c>
      <c r="CP1046">
        <f t="shared" si="81"/>
        <v>0.37615592608630155</v>
      </c>
    </row>
    <row r="1047" spans="93:94" x14ac:dyDescent="0.25">
      <c r="CO1047">
        <f t="shared" si="82"/>
        <v>5230</v>
      </c>
      <c r="CP1047">
        <f t="shared" si="81"/>
        <v>0.37609836477808567</v>
      </c>
    </row>
    <row r="1048" spans="93:94" x14ac:dyDescent="0.25">
      <c r="CO1048">
        <f t="shared" si="82"/>
        <v>5235</v>
      </c>
      <c r="CP1048">
        <f t="shared" si="81"/>
        <v>0.37604086726922265</v>
      </c>
    </row>
    <row r="1049" spans="93:94" x14ac:dyDescent="0.25">
      <c r="CO1049">
        <f t="shared" si="82"/>
        <v>5240</v>
      </c>
      <c r="CP1049">
        <f t="shared" si="81"/>
        <v>0.37598343342816504</v>
      </c>
    </row>
    <row r="1050" spans="93:94" x14ac:dyDescent="0.25">
      <c r="CO1050">
        <f t="shared" si="82"/>
        <v>5245</v>
      </c>
      <c r="CP1050">
        <f t="shared" si="81"/>
        <v>0.37592606312376137</v>
      </c>
    </row>
    <row r="1051" spans="93:94" x14ac:dyDescent="0.25">
      <c r="CO1051">
        <f t="shared" si="82"/>
        <v>5250</v>
      </c>
      <c r="CP1051">
        <f t="shared" si="81"/>
        <v>0.37586875622525573</v>
      </c>
    </row>
    <row r="1052" spans="93:94" x14ac:dyDescent="0.25">
      <c r="CO1052">
        <f t="shared" si="82"/>
        <v>5255</v>
      </c>
      <c r="CP1052">
        <f t="shared" si="81"/>
        <v>0.37581151260228479</v>
      </c>
    </row>
    <row r="1053" spans="93:94" x14ac:dyDescent="0.25">
      <c r="CO1053">
        <f t="shared" si="82"/>
        <v>5260</v>
      </c>
      <c r="CP1053">
        <f t="shared" si="81"/>
        <v>0.37575433212487735</v>
      </c>
    </row>
    <row r="1054" spans="93:94" x14ac:dyDescent="0.25">
      <c r="CO1054">
        <f t="shared" si="82"/>
        <v>5265</v>
      </c>
      <c r="CP1054">
        <f t="shared" si="81"/>
        <v>0.37569721466345263</v>
      </c>
    </row>
    <row r="1055" spans="93:94" x14ac:dyDescent="0.25">
      <c r="CO1055">
        <f t="shared" si="82"/>
        <v>5270</v>
      </c>
      <c r="CP1055">
        <f t="shared" si="81"/>
        <v>0.37564016008881784</v>
      </c>
    </row>
    <row r="1056" spans="93:94" x14ac:dyDescent="0.25">
      <c r="CO1056">
        <f t="shared" si="82"/>
        <v>5275</v>
      </c>
      <c r="CP1056">
        <f t="shared" si="81"/>
        <v>0.37558316827216781</v>
      </c>
    </row>
    <row r="1057" spans="93:94" x14ac:dyDescent="0.25">
      <c r="CO1057">
        <f t="shared" si="82"/>
        <v>5280</v>
      </c>
      <c r="CP1057">
        <f t="shared" si="81"/>
        <v>0.37552623908508292</v>
      </c>
    </row>
    <row r="1058" spans="93:94" x14ac:dyDescent="0.25">
      <c r="CO1058">
        <f t="shared" si="82"/>
        <v>5285</v>
      </c>
      <c r="CP1058">
        <f t="shared" si="81"/>
        <v>0.37546937239952721</v>
      </c>
    </row>
    <row r="1059" spans="93:94" x14ac:dyDescent="0.25">
      <c r="CO1059">
        <f t="shared" si="82"/>
        <v>5290</v>
      </c>
      <c r="CP1059">
        <f t="shared" si="81"/>
        <v>0.37541256808784823</v>
      </c>
    </row>
    <row r="1060" spans="93:94" x14ac:dyDescent="0.25">
      <c r="CO1060">
        <f t="shared" si="82"/>
        <v>5295</v>
      </c>
      <c r="CP1060">
        <f t="shared" si="81"/>
        <v>0.37535582602277334</v>
      </c>
    </row>
    <row r="1061" spans="93:94" x14ac:dyDescent="0.25">
      <c r="CO1061">
        <f t="shared" si="82"/>
        <v>5300</v>
      </c>
      <c r="CP1061">
        <f t="shared" si="81"/>
        <v>0.37529914607741049</v>
      </c>
    </row>
    <row r="1062" spans="93:94" x14ac:dyDescent="0.25">
      <c r="CO1062">
        <f t="shared" si="82"/>
        <v>5305</v>
      </c>
      <c r="CP1062">
        <f t="shared" si="81"/>
        <v>0.37524252812524511</v>
      </c>
    </row>
    <row r="1063" spans="93:94" x14ac:dyDescent="0.25">
      <c r="CO1063">
        <f t="shared" si="82"/>
        <v>5310</v>
      </c>
      <c r="CP1063">
        <f t="shared" si="81"/>
        <v>0.3751859720401397</v>
      </c>
    </row>
    <row r="1064" spans="93:94" x14ac:dyDescent="0.25">
      <c r="CO1064">
        <f t="shared" si="82"/>
        <v>5315</v>
      </c>
      <c r="CP1064">
        <f t="shared" si="81"/>
        <v>0.37512947769633115</v>
      </c>
    </row>
    <row r="1065" spans="93:94" x14ac:dyDescent="0.25">
      <c r="CO1065">
        <f t="shared" si="82"/>
        <v>5320</v>
      </c>
      <c r="CP1065">
        <f t="shared" si="81"/>
        <v>0.37507304496843102</v>
      </c>
    </row>
    <row r="1066" spans="93:94" x14ac:dyDescent="0.25">
      <c r="CO1066">
        <f t="shared" si="82"/>
        <v>5325</v>
      </c>
      <c r="CP1066">
        <f t="shared" si="81"/>
        <v>0.37501667373142206</v>
      </c>
    </row>
    <row r="1067" spans="93:94" x14ac:dyDescent="0.25">
      <c r="CO1067">
        <f t="shared" si="82"/>
        <v>5330</v>
      </c>
      <c r="CP1067">
        <f t="shared" si="81"/>
        <v>0.37496036386065845</v>
      </c>
    </row>
    <row r="1068" spans="93:94" x14ac:dyDescent="0.25">
      <c r="CO1068">
        <f t="shared" si="82"/>
        <v>5335</v>
      </c>
      <c r="CP1068">
        <f t="shared" si="81"/>
        <v>0.37490411523186329</v>
      </c>
    </row>
    <row r="1069" spans="93:94" x14ac:dyDescent="0.25">
      <c r="CO1069">
        <f t="shared" si="82"/>
        <v>5340</v>
      </c>
      <c r="CP1069">
        <f t="shared" si="81"/>
        <v>0.37484792772112774</v>
      </c>
    </row>
    <row r="1070" spans="93:94" x14ac:dyDescent="0.25">
      <c r="CO1070">
        <f t="shared" si="82"/>
        <v>5345</v>
      </c>
      <c r="CP1070">
        <f t="shared" si="81"/>
        <v>0.37479180120490946</v>
      </c>
    </row>
    <row r="1071" spans="93:94" x14ac:dyDescent="0.25">
      <c r="CO1071">
        <f t="shared" si="82"/>
        <v>5350</v>
      </c>
      <c r="CP1071">
        <f t="shared" si="81"/>
        <v>0.37473573556003048</v>
      </c>
    </row>
    <row r="1072" spans="93:94" x14ac:dyDescent="0.25">
      <c r="CO1072">
        <f t="shared" si="82"/>
        <v>5355</v>
      </c>
      <c r="CP1072">
        <f t="shared" si="81"/>
        <v>0.37467973066367755</v>
      </c>
    </row>
    <row r="1073" spans="93:94" x14ac:dyDescent="0.25">
      <c r="CO1073">
        <f t="shared" si="82"/>
        <v>5360</v>
      </c>
      <c r="CP1073">
        <f t="shared" si="81"/>
        <v>0.37462378639339838</v>
      </c>
    </row>
    <row r="1074" spans="93:94" x14ac:dyDescent="0.25">
      <c r="CO1074">
        <f t="shared" si="82"/>
        <v>5365</v>
      </c>
      <c r="CP1074">
        <f t="shared" si="81"/>
        <v>0.37456790262710216</v>
      </c>
    </row>
    <row r="1075" spans="93:94" x14ac:dyDescent="0.25">
      <c r="CO1075">
        <f t="shared" si="82"/>
        <v>5370</v>
      </c>
      <c r="CP1075">
        <f t="shared" si="81"/>
        <v>0.37451207924305729</v>
      </c>
    </row>
    <row r="1076" spans="93:94" x14ac:dyDescent="0.25">
      <c r="CO1076">
        <f t="shared" si="82"/>
        <v>5375</v>
      </c>
      <c r="CP1076">
        <f t="shared" si="81"/>
        <v>0.37445631611989016</v>
      </c>
    </row>
    <row r="1077" spans="93:94" x14ac:dyDescent="0.25">
      <c r="CO1077">
        <f t="shared" si="82"/>
        <v>5380</v>
      </c>
      <c r="CP1077">
        <f t="shared" si="81"/>
        <v>0.37440061313658374</v>
      </c>
    </row>
    <row r="1078" spans="93:94" x14ac:dyDescent="0.25">
      <c r="CO1078">
        <f t="shared" si="82"/>
        <v>5385</v>
      </c>
      <c r="CP1078">
        <f t="shared" si="81"/>
        <v>0.37434497017247614</v>
      </c>
    </row>
    <row r="1079" spans="93:94" x14ac:dyDescent="0.25">
      <c r="CO1079">
        <f t="shared" si="82"/>
        <v>5390</v>
      </c>
      <c r="CP1079">
        <f t="shared" si="81"/>
        <v>0.37428938710725934</v>
      </c>
    </row>
    <row r="1080" spans="93:94" x14ac:dyDescent="0.25">
      <c r="CO1080">
        <f t="shared" si="82"/>
        <v>5395</v>
      </c>
      <c r="CP1080">
        <f t="shared" si="81"/>
        <v>0.37423386382097784</v>
      </c>
    </row>
    <row r="1081" spans="93:94" x14ac:dyDescent="0.25">
      <c r="CO1081">
        <f t="shared" si="82"/>
        <v>5400</v>
      </c>
      <c r="CP1081">
        <f t="shared" si="81"/>
        <v>0.37417840019402726</v>
      </c>
    </row>
    <row r="1082" spans="93:94" x14ac:dyDescent="0.25">
      <c r="CO1082">
        <f t="shared" si="82"/>
        <v>5405</v>
      </c>
      <c r="CP1082">
        <f t="shared" si="81"/>
        <v>0.37412299610715288</v>
      </c>
    </row>
    <row r="1083" spans="93:94" x14ac:dyDescent="0.25">
      <c r="CO1083">
        <f t="shared" si="82"/>
        <v>5410</v>
      </c>
      <c r="CP1083">
        <f t="shared" si="81"/>
        <v>0.37406765144144866</v>
      </c>
    </row>
    <row r="1084" spans="93:94" x14ac:dyDescent="0.25">
      <c r="CO1084">
        <f t="shared" si="82"/>
        <v>5415</v>
      </c>
      <c r="CP1084">
        <f t="shared" si="81"/>
        <v>0.3740123660783552</v>
      </c>
    </row>
    <row r="1085" spans="93:94" x14ac:dyDescent="0.25">
      <c r="CO1085">
        <f t="shared" si="82"/>
        <v>5420</v>
      </c>
      <c r="CP1085">
        <f t="shared" si="81"/>
        <v>0.37395713989965923</v>
      </c>
    </row>
    <row r="1086" spans="93:94" x14ac:dyDescent="0.25">
      <c r="CO1086">
        <f t="shared" si="82"/>
        <v>5425</v>
      </c>
      <c r="CP1086">
        <f t="shared" si="81"/>
        <v>0.37390197278749188</v>
      </c>
    </row>
    <row r="1087" spans="93:94" x14ac:dyDescent="0.25">
      <c r="CO1087">
        <f t="shared" si="82"/>
        <v>5430</v>
      </c>
      <c r="CP1087">
        <f t="shared" si="81"/>
        <v>0.3738468646243272</v>
      </c>
    </row>
    <row r="1088" spans="93:94" x14ac:dyDescent="0.25">
      <c r="CO1088">
        <f t="shared" si="82"/>
        <v>5435</v>
      </c>
      <c r="CP1088">
        <f t="shared" si="81"/>
        <v>0.37379181529298111</v>
      </c>
    </row>
    <row r="1089" spans="93:94" x14ac:dyDescent="0.25">
      <c r="CO1089">
        <f t="shared" si="82"/>
        <v>5440</v>
      </c>
      <c r="CP1089">
        <f t="shared" si="81"/>
        <v>0.37373682467660996</v>
      </c>
    </row>
    <row r="1090" spans="93:94" x14ac:dyDescent="0.25">
      <c r="CO1090">
        <f t="shared" si="82"/>
        <v>5445</v>
      </c>
      <c r="CP1090">
        <f t="shared" si="81"/>
        <v>0.3736818926587096</v>
      </c>
    </row>
    <row r="1091" spans="93:94" x14ac:dyDescent="0.25">
      <c r="CO1091">
        <f t="shared" si="82"/>
        <v>5450</v>
      </c>
      <c r="CP1091">
        <f t="shared" si="81"/>
        <v>0.37362701912311319</v>
      </c>
    </row>
    <row r="1092" spans="93:94" x14ac:dyDescent="0.25">
      <c r="CO1092">
        <f t="shared" si="82"/>
        <v>5455</v>
      </c>
      <c r="CP1092">
        <f t="shared" ref="CP1092:CP1155" si="83">1.48*CO1092^-0.16</f>
        <v>0.37357220395399093</v>
      </c>
    </row>
    <row r="1093" spans="93:94" x14ac:dyDescent="0.25">
      <c r="CO1093">
        <f t="shared" ref="CO1093:CO1156" si="84">CO1092+5</f>
        <v>5460</v>
      </c>
      <c r="CP1093">
        <f t="shared" si="83"/>
        <v>0.37351744703584833</v>
      </c>
    </row>
    <row r="1094" spans="93:94" x14ac:dyDescent="0.25">
      <c r="CO1094">
        <f t="shared" si="84"/>
        <v>5465</v>
      </c>
      <c r="CP1094">
        <f t="shared" si="83"/>
        <v>0.37346274825352455</v>
      </c>
    </row>
    <row r="1095" spans="93:94" x14ac:dyDescent="0.25">
      <c r="CO1095">
        <f t="shared" si="84"/>
        <v>5470</v>
      </c>
      <c r="CP1095">
        <f t="shared" si="83"/>
        <v>0.37340810749219211</v>
      </c>
    </row>
    <row r="1096" spans="93:94" x14ac:dyDescent="0.25">
      <c r="CO1096">
        <f t="shared" si="84"/>
        <v>5475</v>
      </c>
      <c r="CP1096">
        <f t="shared" si="83"/>
        <v>0.37335352463735444</v>
      </c>
    </row>
    <row r="1097" spans="93:94" x14ac:dyDescent="0.25">
      <c r="CO1097">
        <f t="shared" si="84"/>
        <v>5480</v>
      </c>
      <c r="CP1097">
        <f t="shared" si="83"/>
        <v>0.37329899957484558</v>
      </c>
    </row>
    <row r="1098" spans="93:94" x14ac:dyDescent="0.25">
      <c r="CO1098">
        <f t="shared" si="84"/>
        <v>5485</v>
      </c>
      <c r="CP1098">
        <f t="shared" si="83"/>
        <v>0.37324453219082837</v>
      </c>
    </row>
    <row r="1099" spans="93:94" x14ac:dyDescent="0.25">
      <c r="CO1099">
        <f t="shared" si="84"/>
        <v>5490</v>
      </c>
      <c r="CP1099">
        <f t="shared" si="83"/>
        <v>0.37319012237179378</v>
      </c>
    </row>
    <row r="1100" spans="93:94" x14ac:dyDescent="0.25">
      <c r="CO1100">
        <f t="shared" si="84"/>
        <v>5495</v>
      </c>
      <c r="CP1100">
        <f t="shared" si="83"/>
        <v>0.37313577000455855</v>
      </c>
    </row>
    <row r="1101" spans="93:94" x14ac:dyDescent="0.25">
      <c r="CO1101">
        <f t="shared" si="84"/>
        <v>5500</v>
      </c>
      <c r="CP1101">
        <f t="shared" si="83"/>
        <v>0.37308147497626559</v>
      </c>
    </row>
    <row r="1102" spans="93:94" x14ac:dyDescent="0.25">
      <c r="CO1102">
        <f t="shared" si="84"/>
        <v>5505</v>
      </c>
      <c r="CP1102">
        <f t="shared" si="83"/>
        <v>0.37302723717438102</v>
      </c>
    </row>
    <row r="1103" spans="93:94" x14ac:dyDescent="0.25">
      <c r="CO1103">
        <f t="shared" si="84"/>
        <v>5510</v>
      </c>
      <c r="CP1103">
        <f t="shared" si="83"/>
        <v>0.37297305648669432</v>
      </c>
    </row>
    <row r="1104" spans="93:94" x14ac:dyDescent="0.25">
      <c r="CO1104">
        <f t="shared" si="84"/>
        <v>5515</v>
      </c>
      <c r="CP1104">
        <f t="shared" si="83"/>
        <v>0.37291893280131622</v>
      </c>
    </row>
    <row r="1105" spans="93:94" x14ac:dyDescent="0.25">
      <c r="CO1105">
        <f t="shared" si="84"/>
        <v>5520</v>
      </c>
      <c r="CP1105">
        <f t="shared" si="83"/>
        <v>0.37286486600667812</v>
      </c>
    </row>
    <row r="1106" spans="93:94" x14ac:dyDescent="0.25">
      <c r="CO1106">
        <f t="shared" si="84"/>
        <v>5525</v>
      </c>
      <c r="CP1106">
        <f t="shared" si="83"/>
        <v>0.37281085599153041</v>
      </c>
    </row>
    <row r="1107" spans="93:94" x14ac:dyDescent="0.25">
      <c r="CO1107">
        <f t="shared" si="84"/>
        <v>5530</v>
      </c>
      <c r="CP1107">
        <f t="shared" si="83"/>
        <v>0.37275690264494177</v>
      </c>
    </row>
    <row r="1108" spans="93:94" x14ac:dyDescent="0.25">
      <c r="CO1108">
        <f t="shared" si="84"/>
        <v>5535</v>
      </c>
      <c r="CP1108">
        <f t="shared" si="83"/>
        <v>0.37270300585629723</v>
      </c>
    </row>
    <row r="1109" spans="93:94" x14ac:dyDescent="0.25">
      <c r="CO1109">
        <f t="shared" si="84"/>
        <v>5540</v>
      </c>
      <c r="CP1109">
        <f t="shared" si="83"/>
        <v>0.37264916551529742</v>
      </c>
    </row>
    <row r="1110" spans="93:94" x14ac:dyDescent="0.25">
      <c r="CO1110">
        <f t="shared" si="84"/>
        <v>5545</v>
      </c>
      <c r="CP1110">
        <f t="shared" si="83"/>
        <v>0.37259538151195781</v>
      </c>
    </row>
    <row r="1111" spans="93:94" x14ac:dyDescent="0.25">
      <c r="CO1111">
        <f t="shared" si="84"/>
        <v>5550</v>
      </c>
      <c r="CP1111">
        <f t="shared" si="83"/>
        <v>0.37254165373660675</v>
      </c>
    </row>
    <row r="1112" spans="93:94" x14ac:dyDescent="0.25">
      <c r="CO1112">
        <f t="shared" si="84"/>
        <v>5555</v>
      </c>
      <c r="CP1112">
        <f t="shared" si="83"/>
        <v>0.37248798207988476</v>
      </c>
    </row>
    <row r="1113" spans="93:94" x14ac:dyDescent="0.25">
      <c r="CO1113">
        <f t="shared" si="84"/>
        <v>5560</v>
      </c>
      <c r="CP1113">
        <f t="shared" si="83"/>
        <v>0.37243436643274319</v>
      </c>
    </row>
    <row r="1114" spans="93:94" x14ac:dyDescent="0.25">
      <c r="CO1114">
        <f t="shared" si="84"/>
        <v>5565</v>
      </c>
      <c r="CP1114">
        <f t="shared" si="83"/>
        <v>0.37238080668644313</v>
      </c>
    </row>
    <row r="1115" spans="93:94" x14ac:dyDescent="0.25">
      <c r="CO1115">
        <f t="shared" si="84"/>
        <v>5570</v>
      </c>
      <c r="CP1115">
        <f t="shared" si="83"/>
        <v>0.37232730273255438</v>
      </c>
    </row>
    <row r="1116" spans="93:94" x14ac:dyDescent="0.25">
      <c r="CO1116">
        <f t="shared" si="84"/>
        <v>5575</v>
      </c>
      <c r="CP1116">
        <f t="shared" si="83"/>
        <v>0.37227385446295369</v>
      </c>
    </row>
    <row r="1117" spans="93:94" x14ac:dyDescent="0.25">
      <c r="CO1117">
        <f t="shared" si="84"/>
        <v>5580</v>
      </c>
      <c r="CP1117">
        <f t="shared" si="83"/>
        <v>0.37222046176982504</v>
      </c>
    </row>
    <row r="1118" spans="93:94" x14ac:dyDescent="0.25">
      <c r="CO1118">
        <f t="shared" si="84"/>
        <v>5585</v>
      </c>
      <c r="CP1118">
        <f t="shared" si="83"/>
        <v>0.37216712454565631</v>
      </c>
    </row>
    <row r="1119" spans="93:94" x14ac:dyDescent="0.25">
      <c r="CO1119">
        <f t="shared" si="84"/>
        <v>5590</v>
      </c>
      <c r="CP1119">
        <f t="shared" si="83"/>
        <v>0.37211384268324027</v>
      </c>
    </row>
    <row r="1120" spans="93:94" x14ac:dyDescent="0.25">
      <c r="CO1120">
        <f t="shared" si="84"/>
        <v>5595</v>
      </c>
      <c r="CP1120">
        <f t="shared" si="83"/>
        <v>0.37206061607567226</v>
      </c>
    </row>
    <row r="1121" spans="93:94" x14ac:dyDescent="0.25">
      <c r="CO1121">
        <f t="shared" si="84"/>
        <v>5600</v>
      </c>
      <c r="CP1121">
        <f t="shared" si="83"/>
        <v>0.37200744461634927</v>
      </c>
    </row>
    <row r="1122" spans="93:94" x14ac:dyDescent="0.25">
      <c r="CO1122">
        <f t="shared" si="84"/>
        <v>5605</v>
      </c>
      <c r="CP1122">
        <f t="shared" si="83"/>
        <v>0.37195432819896923</v>
      </c>
    </row>
    <row r="1123" spans="93:94" x14ac:dyDescent="0.25">
      <c r="CO1123">
        <f t="shared" si="84"/>
        <v>5610</v>
      </c>
      <c r="CP1123">
        <f t="shared" si="83"/>
        <v>0.3719012667175291</v>
      </c>
    </row>
    <row r="1124" spans="93:94" x14ac:dyDescent="0.25">
      <c r="CO1124">
        <f t="shared" si="84"/>
        <v>5615</v>
      </c>
      <c r="CP1124">
        <f t="shared" si="83"/>
        <v>0.37184826006632454</v>
      </c>
    </row>
    <row r="1125" spans="93:94" x14ac:dyDescent="0.25">
      <c r="CO1125">
        <f t="shared" si="84"/>
        <v>5620</v>
      </c>
      <c r="CP1125">
        <f t="shared" si="83"/>
        <v>0.37179530813994827</v>
      </c>
    </row>
    <row r="1126" spans="93:94" x14ac:dyDescent="0.25">
      <c r="CO1126">
        <f t="shared" si="84"/>
        <v>5625</v>
      </c>
      <c r="CP1126">
        <f t="shared" si="83"/>
        <v>0.3717424108332899</v>
      </c>
    </row>
    <row r="1127" spans="93:94" x14ac:dyDescent="0.25">
      <c r="CO1127">
        <f t="shared" si="84"/>
        <v>5630</v>
      </c>
      <c r="CP1127">
        <f t="shared" si="83"/>
        <v>0.37168956804153291</v>
      </c>
    </row>
    <row r="1128" spans="93:94" x14ac:dyDescent="0.25">
      <c r="CO1128">
        <f t="shared" si="84"/>
        <v>5635</v>
      </c>
      <c r="CP1128">
        <f t="shared" si="83"/>
        <v>0.37163677966015596</v>
      </c>
    </row>
    <row r="1129" spans="93:94" x14ac:dyDescent="0.25">
      <c r="CO1129">
        <f t="shared" si="84"/>
        <v>5640</v>
      </c>
      <c r="CP1129">
        <f t="shared" si="83"/>
        <v>0.37158404558492986</v>
      </c>
    </row>
    <row r="1130" spans="93:94" x14ac:dyDescent="0.25">
      <c r="CO1130">
        <f t="shared" si="84"/>
        <v>5645</v>
      </c>
      <c r="CP1130">
        <f t="shared" si="83"/>
        <v>0.37153136571191764</v>
      </c>
    </row>
    <row r="1131" spans="93:94" x14ac:dyDescent="0.25">
      <c r="CO1131">
        <f t="shared" si="84"/>
        <v>5650</v>
      </c>
      <c r="CP1131">
        <f t="shared" si="83"/>
        <v>0.37147873993747288</v>
      </c>
    </row>
    <row r="1132" spans="93:94" x14ac:dyDescent="0.25">
      <c r="CO1132">
        <f t="shared" si="84"/>
        <v>5655</v>
      </c>
      <c r="CP1132">
        <f t="shared" si="83"/>
        <v>0.37142616815823926</v>
      </c>
    </row>
    <row r="1133" spans="93:94" x14ac:dyDescent="0.25">
      <c r="CO1133">
        <f t="shared" si="84"/>
        <v>5660</v>
      </c>
      <c r="CP1133">
        <f t="shared" si="83"/>
        <v>0.37137365027114849</v>
      </c>
    </row>
    <row r="1134" spans="93:94" x14ac:dyDescent="0.25">
      <c r="CO1134">
        <f t="shared" si="84"/>
        <v>5665</v>
      </c>
      <c r="CP1134">
        <f t="shared" si="83"/>
        <v>0.3713211861734203</v>
      </c>
    </row>
    <row r="1135" spans="93:94" x14ac:dyDescent="0.25">
      <c r="CO1135">
        <f t="shared" si="84"/>
        <v>5670</v>
      </c>
      <c r="CP1135">
        <f t="shared" si="83"/>
        <v>0.37126877576256062</v>
      </c>
    </row>
    <row r="1136" spans="93:94" x14ac:dyDescent="0.25">
      <c r="CO1136">
        <f t="shared" si="84"/>
        <v>5675</v>
      </c>
      <c r="CP1136">
        <f t="shared" si="83"/>
        <v>0.3712164189363612</v>
      </c>
    </row>
    <row r="1137" spans="93:94" x14ac:dyDescent="0.25">
      <c r="CO1137">
        <f t="shared" si="84"/>
        <v>5680</v>
      </c>
      <c r="CP1137">
        <f t="shared" si="83"/>
        <v>0.37116411559289786</v>
      </c>
    </row>
    <row r="1138" spans="93:94" x14ac:dyDescent="0.25">
      <c r="CO1138">
        <f t="shared" si="84"/>
        <v>5685</v>
      </c>
      <c r="CP1138">
        <f t="shared" si="83"/>
        <v>0.37111186563053017</v>
      </c>
    </row>
    <row r="1139" spans="93:94" x14ac:dyDescent="0.25">
      <c r="CO1139">
        <f t="shared" si="84"/>
        <v>5690</v>
      </c>
      <c r="CP1139">
        <f t="shared" si="83"/>
        <v>0.37105966894789949</v>
      </c>
    </row>
    <row r="1140" spans="93:94" x14ac:dyDescent="0.25">
      <c r="CO1140">
        <f t="shared" si="84"/>
        <v>5695</v>
      </c>
      <c r="CP1140">
        <f t="shared" si="83"/>
        <v>0.37100752544392906</v>
      </c>
    </row>
    <row r="1141" spans="93:94" x14ac:dyDescent="0.25">
      <c r="CO1141">
        <f t="shared" si="84"/>
        <v>5700</v>
      </c>
      <c r="CP1141">
        <f t="shared" si="83"/>
        <v>0.37095543501782213</v>
      </c>
    </row>
    <row r="1142" spans="93:94" x14ac:dyDescent="0.25">
      <c r="CO1142">
        <f t="shared" si="84"/>
        <v>5705</v>
      </c>
      <c r="CP1142">
        <f t="shared" si="83"/>
        <v>0.37090339756906121</v>
      </c>
    </row>
    <row r="1143" spans="93:94" x14ac:dyDescent="0.25">
      <c r="CO1143">
        <f t="shared" si="84"/>
        <v>5710</v>
      </c>
      <c r="CP1143">
        <f t="shared" si="83"/>
        <v>0.37085141299740698</v>
      </c>
    </row>
    <row r="1144" spans="93:94" x14ac:dyDescent="0.25">
      <c r="CO1144">
        <f t="shared" si="84"/>
        <v>5715</v>
      </c>
      <c r="CP1144">
        <f t="shared" si="83"/>
        <v>0.37079948120289774</v>
      </c>
    </row>
    <row r="1145" spans="93:94" x14ac:dyDescent="0.25">
      <c r="CO1145">
        <f t="shared" si="84"/>
        <v>5720</v>
      </c>
      <c r="CP1145">
        <f t="shared" si="83"/>
        <v>0.37074760208584739</v>
      </c>
    </row>
    <row r="1146" spans="93:94" x14ac:dyDescent="0.25">
      <c r="CO1146">
        <f t="shared" si="84"/>
        <v>5725</v>
      </c>
      <c r="CP1146">
        <f t="shared" si="83"/>
        <v>0.37069577554684557</v>
      </c>
    </row>
    <row r="1147" spans="93:94" x14ac:dyDescent="0.25">
      <c r="CO1147">
        <f t="shared" si="84"/>
        <v>5730</v>
      </c>
      <c r="CP1147">
        <f t="shared" si="83"/>
        <v>0.3706440014867558</v>
      </c>
    </row>
    <row r="1148" spans="93:94" x14ac:dyDescent="0.25">
      <c r="CO1148">
        <f t="shared" si="84"/>
        <v>5735</v>
      </c>
      <c r="CP1148">
        <f t="shared" si="83"/>
        <v>0.37059227980671522</v>
      </c>
    </row>
    <row r="1149" spans="93:94" x14ac:dyDescent="0.25">
      <c r="CO1149">
        <f t="shared" si="84"/>
        <v>5740</v>
      </c>
      <c r="CP1149">
        <f t="shared" si="83"/>
        <v>0.37054061040813258</v>
      </c>
    </row>
    <row r="1150" spans="93:94" x14ac:dyDescent="0.25">
      <c r="CO1150">
        <f t="shared" si="84"/>
        <v>5745</v>
      </c>
      <c r="CP1150">
        <f t="shared" si="83"/>
        <v>0.37048899319268863</v>
      </c>
    </row>
    <row r="1151" spans="93:94" x14ac:dyDescent="0.25">
      <c r="CO1151">
        <f t="shared" si="84"/>
        <v>5750</v>
      </c>
      <c r="CP1151">
        <f t="shared" si="83"/>
        <v>0.37043742806233382</v>
      </c>
    </row>
    <row r="1152" spans="93:94" x14ac:dyDescent="0.25">
      <c r="CO1152">
        <f t="shared" si="84"/>
        <v>5755</v>
      </c>
      <c r="CP1152">
        <f t="shared" si="83"/>
        <v>0.37038591491928791</v>
      </c>
    </row>
    <row r="1153" spans="93:94" x14ac:dyDescent="0.25">
      <c r="CO1153">
        <f t="shared" si="84"/>
        <v>5760</v>
      </c>
      <c r="CP1153">
        <f t="shared" si="83"/>
        <v>0.37033445366603934</v>
      </c>
    </row>
    <row r="1154" spans="93:94" x14ac:dyDescent="0.25">
      <c r="CO1154">
        <f t="shared" si="84"/>
        <v>5765</v>
      </c>
      <c r="CP1154">
        <f t="shared" si="83"/>
        <v>0.37028304420534369</v>
      </c>
    </row>
    <row r="1155" spans="93:94" x14ac:dyDescent="0.25">
      <c r="CO1155">
        <f t="shared" si="84"/>
        <v>5770</v>
      </c>
      <c r="CP1155">
        <f t="shared" si="83"/>
        <v>0.37023168644022275</v>
      </c>
    </row>
    <row r="1156" spans="93:94" x14ac:dyDescent="0.25">
      <c r="CO1156">
        <f t="shared" si="84"/>
        <v>5775</v>
      </c>
      <c r="CP1156">
        <f t="shared" ref="CP1156:CP1219" si="85">1.48*CO1156^-0.16</f>
        <v>0.3701803802739641</v>
      </c>
    </row>
    <row r="1157" spans="93:94" x14ac:dyDescent="0.25">
      <c r="CO1157">
        <f t="shared" ref="CO1157:CO1220" si="86">CO1156+5</f>
        <v>5780</v>
      </c>
      <c r="CP1157">
        <f t="shared" si="85"/>
        <v>0.3701291256101194</v>
      </c>
    </row>
    <row r="1158" spans="93:94" x14ac:dyDescent="0.25">
      <c r="CO1158">
        <f t="shared" si="86"/>
        <v>5785</v>
      </c>
      <c r="CP1158">
        <f t="shared" si="85"/>
        <v>0.37007792235250414</v>
      </c>
    </row>
    <row r="1159" spans="93:94" x14ac:dyDescent="0.25">
      <c r="CO1159">
        <f t="shared" si="86"/>
        <v>5790</v>
      </c>
      <c r="CP1159">
        <f t="shared" si="85"/>
        <v>0.37002677040519616</v>
      </c>
    </row>
    <row r="1160" spans="93:94" x14ac:dyDescent="0.25">
      <c r="CO1160">
        <f t="shared" si="86"/>
        <v>5795</v>
      </c>
      <c r="CP1160">
        <f t="shared" si="85"/>
        <v>0.36997566967253498</v>
      </c>
    </row>
    <row r="1161" spans="93:94" x14ac:dyDescent="0.25">
      <c r="CO1161">
        <f t="shared" si="86"/>
        <v>5800</v>
      </c>
      <c r="CP1161">
        <f t="shared" si="85"/>
        <v>0.36992462005912102</v>
      </c>
    </row>
    <row r="1162" spans="93:94" x14ac:dyDescent="0.25">
      <c r="CO1162">
        <f t="shared" si="86"/>
        <v>5805</v>
      </c>
      <c r="CP1162">
        <f t="shared" si="85"/>
        <v>0.36987362146981406</v>
      </c>
    </row>
    <row r="1163" spans="93:94" x14ac:dyDescent="0.25">
      <c r="CO1163">
        <f t="shared" si="86"/>
        <v>5810</v>
      </c>
      <c r="CP1163">
        <f t="shared" si="85"/>
        <v>0.3698226738097331</v>
      </c>
    </row>
    <row r="1164" spans="93:94" x14ac:dyDescent="0.25">
      <c r="CO1164">
        <f t="shared" si="86"/>
        <v>5815</v>
      </c>
      <c r="CP1164">
        <f t="shared" si="85"/>
        <v>0.36977177698425462</v>
      </c>
    </row>
    <row r="1165" spans="93:94" x14ac:dyDescent="0.25">
      <c r="CO1165">
        <f t="shared" si="86"/>
        <v>5820</v>
      </c>
      <c r="CP1165">
        <f t="shared" si="85"/>
        <v>0.36972093089901259</v>
      </c>
    </row>
    <row r="1166" spans="93:94" x14ac:dyDescent="0.25">
      <c r="CO1166">
        <f t="shared" si="86"/>
        <v>5825</v>
      </c>
      <c r="CP1166">
        <f t="shared" si="85"/>
        <v>0.36967013545989652</v>
      </c>
    </row>
    <row r="1167" spans="93:94" x14ac:dyDescent="0.25">
      <c r="CO1167">
        <f t="shared" si="86"/>
        <v>5830</v>
      </c>
      <c r="CP1167">
        <f t="shared" si="85"/>
        <v>0.36961939057305138</v>
      </c>
    </row>
    <row r="1168" spans="93:94" x14ac:dyDescent="0.25">
      <c r="CO1168">
        <f t="shared" si="86"/>
        <v>5835</v>
      </c>
      <c r="CP1168">
        <f t="shared" si="85"/>
        <v>0.36956869614487631</v>
      </c>
    </row>
    <row r="1169" spans="93:94" x14ac:dyDescent="0.25">
      <c r="CO1169">
        <f t="shared" si="86"/>
        <v>5840</v>
      </c>
      <c r="CP1169">
        <f t="shared" si="85"/>
        <v>0.36951805208202371</v>
      </c>
    </row>
    <row r="1170" spans="93:94" x14ac:dyDescent="0.25">
      <c r="CO1170">
        <f t="shared" si="86"/>
        <v>5845</v>
      </c>
      <c r="CP1170">
        <f t="shared" si="85"/>
        <v>0.36946745829139827</v>
      </c>
    </row>
    <row r="1171" spans="93:94" x14ac:dyDescent="0.25">
      <c r="CO1171">
        <f t="shared" si="86"/>
        <v>5850</v>
      </c>
      <c r="CP1171">
        <f t="shared" si="85"/>
        <v>0.36941691468015669</v>
      </c>
    </row>
    <row r="1172" spans="93:94" x14ac:dyDescent="0.25">
      <c r="CO1172">
        <f t="shared" si="86"/>
        <v>5855</v>
      </c>
      <c r="CP1172">
        <f t="shared" si="85"/>
        <v>0.36936642115570584</v>
      </c>
    </row>
    <row r="1173" spans="93:94" x14ac:dyDescent="0.25">
      <c r="CO1173">
        <f t="shared" si="86"/>
        <v>5860</v>
      </c>
      <c r="CP1173">
        <f t="shared" si="85"/>
        <v>0.36931597762570251</v>
      </c>
    </row>
    <row r="1174" spans="93:94" x14ac:dyDescent="0.25">
      <c r="CO1174">
        <f t="shared" si="86"/>
        <v>5865</v>
      </c>
      <c r="CP1174">
        <f t="shared" si="85"/>
        <v>0.36926558399805237</v>
      </c>
    </row>
    <row r="1175" spans="93:94" x14ac:dyDescent="0.25">
      <c r="CO1175">
        <f t="shared" si="86"/>
        <v>5870</v>
      </c>
      <c r="CP1175">
        <f t="shared" si="85"/>
        <v>0.36921524018090895</v>
      </c>
    </row>
    <row r="1176" spans="93:94" x14ac:dyDescent="0.25">
      <c r="CO1176">
        <f t="shared" si="86"/>
        <v>5875</v>
      </c>
      <c r="CP1176">
        <f t="shared" si="85"/>
        <v>0.36916494608267286</v>
      </c>
    </row>
    <row r="1177" spans="93:94" x14ac:dyDescent="0.25">
      <c r="CO1177">
        <f t="shared" si="86"/>
        <v>5880</v>
      </c>
      <c r="CP1177">
        <f t="shared" si="85"/>
        <v>0.36911470161199128</v>
      </c>
    </row>
    <row r="1178" spans="93:94" x14ac:dyDescent="0.25">
      <c r="CO1178">
        <f t="shared" si="86"/>
        <v>5885</v>
      </c>
      <c r="CP1178">
        <f t="shared" si="85"/>
        <v>0.36906450667775614</v>
      </c>
    </row>
    <row r="1179" spans="93:94" x14ac:dyDescent="0.25">
      <c r="CO1179">
        <f t="shared" si="86"/>
        <v>5890</v>
      </c>
      <c r="CP1179">
        <f t="shared" si="85"/>
        <v>0.36901436118910447</v>
      </c>
    </row>
    <row r="1180" spans="93:94" x14ac:dyDescent="0.25">
      <c r="CO1180">
        <f t="shared" si="86"/>
        <v>5895</v>
      </c>
      <c r="CP1180">
        <f t="shared" si="85"/>
        <v>0.36896426505541657</v>
      </c>
    </row>
    <row r="1181" spans="93:94" x14ac:dyDescent="0.25">
      <c r="CO1181">
        <f t="shared" si="86"/>
        <v>5900</v>
      </c>
      <c r="CP1181">
        <f t="shared" si="85"/>
        <v>0.36891421818631542</v>
      </c>
    </row>
    <row r="1182" spans="93:94" x14ac:dyDescent="0.25">
      <c r="CO1182">
        <f t="shared" si="86"/>
        <v>5905</v>
      </c>
      <c r="CP1182">
        <f t="shared" si="85"/>
        <v>0.36886422049166639</v>
      </c>
    </row>
    <row r="1183" spans="93:94" x14ac:dyDescent="0.25">
      <c r="CO1183">
        <f t="shared" si="86"/>
        <v>5910</v>
      </c>
      <c r="CP1183">
        <f t="shared" si="85"/>
        <v>0.36881427188157528</v>
      </c>
    </row>
    <row r="1184" spans="93:94" x14ac:dyDescent="0.25">
      <c r="CO1184">
        <f t="shared" si="86"/>
        <v>5915</v>
      </c>
      <c r="CP1184">
        <f t="shared" si="85"/>
        <v>0.36876437226638847</v>
      </c>
    </row>
    <row r="1185" spans="93:94" x14ac:dyDescent="0.25">
      <c r="CO1185">
        <f t="shared" si="86"/>
        <v>5920</v>
      </c>
      <c r="CP1185">
        <f t="shared" si="85"/>
        <v>0.36871452155669171</v>
      </c>
    </row>
    <row r="1186" spans="93:94" x14ac:dyDescent="0.25">
      <c r="CO1186">
        <f t="shared" si="86"/>
        <v>5925</v>
      </c>
      <c r="CP1186">
        <f t="shared" si="85"/>
        <v>0.3686647196633091</v>
      </c>
    </row>
    <row r="1187" spans="93:94" x14ac:dyDescent="0.25">
      <c r="CO1187">
        <f t="shared" si="86"/>
        <v>5930</v>
      </c>
      <c r="CP1187">
        <f t="shared" si="85"/>
        <v>0.36861496649730274</v>
      </c>
    </row>
    <row r="1188" spans="93:94" x14ac:dyDescent="0.25">
      <c r="CO1188">
        <f t="shared" si="86"/>
        <v>5935</v>
      </c>
      <c r="CP1188">
        <f t="shared" si="85"/>
        <v>0.36856526196997114</v>
      </c>
    </row>
    <row r="1189" spans="93:94" x14ac:dyDescent="0.25">
      <c r="CO1189">
        <f t="shared" si="86"/>
        <v>5940</v>
      </c>
      <c r="CP1189">
        <f t="shared" si="85"/>
        <v>0.36851560599284899</v>
      </c>
    </row>
    <row r="1190" spans="93:94" x14ac:dyDescent="0.25">
      <c r="CO1190">
        <f t="shared" si="86"/>
        <v>5945</v>
      </c>
      <c r="CP1190">
        <f t="shared" si="85"/>
        <v>0.36846599847770639</v>
      </c>
    </row>
    <row r="1191" spans="93:94" x14ac:dyDescent="0.25">
      <c r="CO1191">
        <f t="shared" si="86"/>
        <v>5950</v>
      </c>
      <c r="CP1191">
        <f t="shared" si="85"/>
        <v>0.36841643933654783</v>
      </c>
    </row>
    <row r="1192" spans="93:94" x14ac:dyDescent="0.25">
      <c r="CO1192">
        <f t="shared" si="86"/>
        <v>5955</v>
      </c>
      <c r="CP1192">
        <f t="shared" si="85"/>
        <v>0.36836692848161079</v>
      </c>
    </row>
    <row r="1193" spans="93:94" x14ac:dyDescent="0.25">
      <c r="CO1193">
        <f t="shared" si="86"/>
        <v>5960</v>
      </c>
      <c r="CP1193">
        <f t="shared" si="85"/>
        <v>0.36831746582536623</v>
      </c>
    </row>
    <row r="1194" spans="93:94" x14ac:dyDescent="0.25">
      <c r="CO1194">
        <f t="shared" si="86"/>
        <v>5965</v>
      </c>
      <c r="CP1194">
        <f t="shared" si="85"/>
        <v>0.3682680512805166</v>
      </c>
    </row>
    <row r="1195" spans="93:94" x14ac:dyDescent="0.25">
      <c r="CO1195">
        <f t="shared" si="86"/>
        <v>5970</v>
      </c>
      <c r="CP1195">
        <f t="shared" si="85"/>
        <v>0.36821868475999558</v>
      </c>
    </row>
    <row r="1196" spans="93:94" x14ac:dyDescent="0.25">
      <c r="CO1196">
        <f t="shared" si="86"/>
        <v>5975</v>
      </c>
      <c r="CP1196">
        <f t="shared" si="85"/>
        <v>0.36816936617696694</v>
      </c>
    </row>
    <row r="1197" spans="93:94" x14ac:dyDescent="0.25">
      <c r="CO1197">
        <f t="shared" si="86"/>
        <v>5980</v>
      </c>
      <c r="CP1197">
        <f t="shared" si="85"/>
        <v>0.36812009544482455</v>
      </c>
    </row>
    <row r="1198" spans="93:94" x14ac:dyDescent="0.25">
      <c r="CO1198">
        <f t="shared" si="86"/>
        <v>5985</v>
      </c>
      <c r="CP1198">
        <f t="shared" si="85"/>
        <v>0.3680708724771905</v>
      </c>
    </row>
    <row r="1199" spans="93:94" x14ac:dyDescent="0.25">
      <c r="CO1199">
        <f t="shared" si="86"/>
        <v>5990</v>
      </c>
      <c r="CP1199">
        <f t="shared" si="85"/>
        <v>0.36802169718791472</v>
      </c>
    </row>
    <row r="1200" spans="93:94" x14ac:dyDescent="0.25">
      <c r="CO1200">
        <f t="shared" si="86"/>
        <v>5995</v>
      </c>
      <c r="CP1200">
        <f t="shared" si="85"/>
        <v>0.36797256949107476</v>
      </c>
    </row>
    <row r="1201" spans="93:94" x14ac:dyDescent="0.25">
      <c r="CO1201">
        <f t="shared" si="86"/>
        <v>6000</v>
      </c>
      <c r="CP1201">
        <f t="shared" si="85"/>
        <v>0.36792348930097396</v>
      </c>
    </row>
    <row r="1202" spans="93:94" x14ac:dyDescent="0.25">
      <c r="CO1202">
        <f t="shared" si="86"/>
        <v>6005</v>
      </c>
      <c r="CP1202">
        <f t="shared" si="85"/>
        <v>0.36787445653214168</v>
      </c>
    </row>
    <row r="1203" spans="93:94" x14ac:dyDescent="0.25">
      <c r="CO1203">
        <f t="shared" si="86"/>
        <v>6010</v>
      </c>
      <c r="CP1203">
        <f t="shared" si="85"/>
        <v>0.36782547109933184</v>
      </c>
    </row>
    <row r="1204" spans="93:94" x14ac:dyDescent="0.25">
      <c r="CO1204">
        <f t="shared" si="86"/>
        <v>6015</v>
      </c>
      <c r="CP1204">
        <f t="shared" si="85"/>
        <v>0.36777653291752221</v>
      </c>
    </row>
    <row r="1205" spans="93:94" x14ac:dyDescent="0.25">
      <c r="CO1205">
        <f t="shared" si="86"/>
        <v>6020</v>
      </c>
      <c r="CP1205">
        <f t="shared" si="85"/>
        <v>0.36772764190191426</v>
      </c>
    </row>
    <row r="1206" spans="93:94" x14ac:dyDescent="0.25">
      <c r="CO1206">
        <f t="shared" si="86"/>
        <v>6025</v>
      </c>
      <c r="CP1206">
        <f t="shared" si="85"/>
        <v>0.3676787979679314</v>
      </c>
    </row>
    <row r="1207" spans="93:94" x14ac:dyDescent="0.25">
      <c r="CO1207">
        <f t="shared" si="86"/>
        <v>6030</v>
      </c>
      <c r="CP1207">
        <f t="shared" si="85"/>
        <v>0.36763000103121896</v>
      </c>
    </row>
    <row r="1208" spans="93:94" x14ac:dyDescent="0.25">
      <c r="CO1208">
        <f t="shared" si="86"/>
        <v>6035</v>
      </c>
      <c r="CP1208">
        <f t="shared" si="85"/>
        <v>0.36758125100764333</v>
      </c>
    </row>
    <row r="1209" spans="93:94" x14ac:dyDescent="0.25">
      <c r="CO1209">
        <f t="shared" si="86"/>
        <v>6040</v>
      </c>
      <c r="CP1209">
        <f t="shared" si="85"/>
        <v>0.3675325478132907</v>
      </c>
    </row>
    <row r="1210" spans="93:94" x14ac:dyDescent="0.25">
      <c r="CO1210">
        <f t="shared" si="86"/>
        <v>6045</v>
      </c>
      <c r="CP1210">
        <f t="shared" si="85"/>
        <v>0.36748389136446702</v>
      </c>
    </row>
    <row r="1211" spans="93:94" x14ac:dyDescent="0.25">
      <c r="CO1211">
        <f t="shared" si="86"/>
        <v>6050</v>
      </c>
      <c r="CP1211">
        <f t="shared" si="85"/>
        <v>0.3674352815776965</v>
      </c>
    </row>
    <row r="1212" spans="93:94" x14ac:dyDescent="0.25">
      <c r="CO1212">
        <f t="shared" si="86"/>
        <v>6055</v>
      </c>
      <c r="CP1212">
        <f t="shared" si="85"/>
        <v>0.36738671836972181</v>
      </c>
    </row>
    <row r="1213" spans="93:94" x14ac:dyDescent="0.25">
      <c r="CO1213">
        <f t="shared" si="86"/>
        <v>6060</v>
      </c>
      <c r="CP1213">
        <f t="shared" si="85"/>
        <v>0.36733820165750236</v>
      </c>
    </row>
    <row r="1214" spans="93:94" x14ac:dyDescent="0.25">
      <c r="CO1214">
        <f t="shared" si="86"/>
        <v>6065</v>
      </c>
      <c r="CP1214">
        <f t="shared" si="85"/>
        <v>0.36728973135821386</v>
      </c>
    </row>
    <row r="1215" spans="93:94" x14ac:dyDescent="0.25">
      <c r="CO1215">
        <f t="shared" si="86"/>
        <v>6070</v>
      </c>
      <c r="CP1215">
        <f t="shared" si="85"/>
        <v>0.36724130738924804</v>
      </c>
    </row>
    <row r="1216" spans="93:94" x14ac:dyDescent="0.25">
      <c r="CO1216">
        <f t="shared" si="86"/>
        <v>6075</v>
      </c>
      <c r="CP1216">
        <f t="shared" si="85"/>
        <v>0.36719292966821138</v>
      </c>
    </row>
    <row r="1217" spans="93:94" x14ac:dyDescent="0.25">
      <c r="CO1217">
        <f t="shared" si="86"/>
        <v>6080</v>
      </c>
      <c r="CP1217">
        <f t="shared" si="85"/>
        <v>0.36714459811292444</v>
      </c>
    </row>
    <row r="1218" spans="93:94" x14ac:dyDescent="0.25">
      <c r="CO1218">
        <f t="shared" si="86"/>
        <v>6085</v>
      </c>
      <c r="CP1218">
        <f t="shared" si="85"/>
        <v>0.36709631264142134</v>
      </c>
    </row>
    <row r="1219" spans="93:94" x14ac:dyDescent="0.25">
      <c r="CO1219">
        <f t="shared" si="86"/>
        <v>6090</v>
      </c>
      <c r="CP1219">
        <f t="shared" si="85"/>
        <v>0.36704807317194932</v>
      </c>
    </row>
    <row r="1220" spans="93:94" x14ac:dyDescent="0.25">
      <c r="CO1220">
        <f t="shared" si="86"/>
        <v>6095</v>
      </c>
      <c r="CP1220">
        <f t="shared" ref="CP1220:CP1283" si="87">1.48*CO1220^-0.16</f>
        <v>0.36699987962296682</v>
      </c>
    </row>
    <row r="1221" spans="93:94" x14ac:dyDescent="0.25">
      <c r="CO1221">
        <f t="shared" ref="CO1221:CO1285" si="88">CO1220+5</f>
        <v>6100</v>
      </c>
      <c r="CP1221">
        <f t="shared" si="87"/>
        <v>0.36695173191314417</v>
      </c>
    </row>
    <row r="1222" spans="93:94" x14ac:dyDescent="0.25">
      <c r="CO1222">
        <f t="shared" si="88"/>
        <v>6105</v>
      </c>
      <c r="CP1222">
        <f t="shared" si="87"/>
        <v>0.36690362996136189</v>
      </c>
    </row>
    <row r="1223" spans="93:94" x14ac:dyDescent="0.25">
      <c r="CO1223">
        <f t="shared" si="88"/>
        <v>6110</v>
      </c>
      <c r="CP1223">
        <f t="shared" si="87"/>
        <v>0.36685557368671068</v>
      </c>
    </row>
    <row r="1224" spans="93:94" x14ac:dyDescent="0.25">
      <c r="CO1224">
        <f t="shared" si="88"/>
        <v>6115</v>
      </c>
      <c r="CP1224">
        <f t="shared" si="87"/>
        <v>0.36680756300849016</v>
      </c>
    </row>
    <row r="1225" spans="93:94" x14ac:dyDescent="0.25">
      <c r="CO1225">
        <f t="shared" si="88"/>
        <v>6120</v>
      </c>
      <c r="CP1225">
        <f t="shared" si="87"/>
        <v>0.36675959784620854</v>
      </c>
    </row>
    <row r="1226" spans="93:94" x14ac:dyDescent="0.25">
      <c r="CO1226">
        <f t="shared" si="88"/>
        <v>6125</v>
      </c>
      <c r="CP1226">
        <f t="shared" si="87"/>
        <v>0.36671167811958133</v>
      </c>
    </row>
    <row r="1227" spans="93:94" x14ac:dyDescent="0.25">
      <c r="CO1227">
        <f t="shared" si="88"/>
        <v>6130</v>
      </c>
      <c r="CP1227">
        <f t="shared" si="87"/>
        <v>0.36666380374853152</v>
      </c>
    </row>
    <row r="1228" spans="93:94" x14ac:dyDescent="0.25">
      <c r="CO1228">
        <f t="shared" si="88"/>
        <v>6135</v>
      </c>
      <c r="CP1228">
        <f t="shared" si="87"/>
        <v>0.36661597465318824</v>
      </c>
    </row>
    <row r="1229" spans="93:94" x14ac:dyDescent="0.25">
      <c r="CO1229">
        <f t="shared" si="88"/>
        <v>6140</v>
      </c>
      <c r="CP1229">
        <f t="shared" si="87"/>
        <v>0.36656819075388586</v>
      </c>
    </row>
    <row r="1230" spans="93:94" x14ac:dyDescent="0.25">
      <c r="CO1230">
        <f t="shared" si="88"/>
        <v>6145</v>
      </c>
      <c r="CP1230">
        <f t="shared" si="87"/>
        <v>0.36652045197116434</v>
      </c>
    </row>
    <row r="1231" spans="93:94" x14ac:dyDescent="0.25">
      <c r="CO1231">
        <f t="shared" si="88"/>
        <v>6150</v>
      </c>
      <c r="CP1231">
        <f t="shared" si="87"/>
        <v>0.3664727582257673</v>
      </c>
    </row>
    <row r="1232" spans="93:94" x14ac:dyDescent="0.25">
      <c r="CO1232">
        <f t="shared" si="88"/>
        <v>6155</v>
      </c>
      <c r="CP1232">
        <f t="shared" si="87"/>
        <v>0.36642510943864226</v>
      </c>
    </row>
    <row r="1233" spans="93:94" x14ac:dyDescent="0.25">
      <c r="CO1233">
        <f t="shared" si="88"/>
        <v>6160</v>
      </c>
      <c r="CP1233">
        <f t="shared" si="87"/>
        <v>0.36637750553093912</v>
      </c>
    </row>
    <row r="1234" spans="93:94" x14ac:dyDescent="0.25">
      <c r="CO1234">
        <f t="shared" si="88"/>
        <v>6165</v>
      </c>
      <c r="CP1234">
        <f t="shared" si="87"/>
        <v>0.36632994642401046</v>
      </c>
    </row>
    <row r="1235" spans="93:94" x14ac:dyDescent="0.25">
      <c r="CO1235">
        <f t="shared" si="88"/>
        <v>6170</v>
      </c>
      <c r="CP1235">
        <f t="shared" si="87"/>
        <v>0.36628243203940974</v>
      </c>
    </row>
    <row r="1236" spans="93:94" x14ac:dyDescent="0.25">
      <c r="CO1236">
        <f t="shared" si="88"/>
        <v>6175</v>
      </c>
      <c r="CP1236">
        <f t="shared" si="87"/>
        <v>0.3662349622988918</v>
      </c>
    </row>
    <row r="1237" spans="93:94" x14ac:dyDescent="0.25">
      <c r="CO1237">
        <f t="shared" si="88"/>
        <v>6180</v>
      </c>
      <c r="CP1237">
        <f t="shared" si="87"/>
        <v>0.36618753712441121</v>
      </c>
    </row>
    <row r="1238" spans="93:94" x14ac:dyDescent="0.25">
      <c r="CO1238">
        <f t="shared" si="88"/>
        <v>6185</v>
      </c>
      <c r="CP1238">
        <f t="shared" si="87"/>
        <v>0.36614015643812214</v>
      </c>
    </row>
    <row r="1239" spans="93:94" x14ac:dyDescent="0.25">
      <c r="CO1239">
        <f t="shared" si="88"/>
        <v>6190</v>
      </c>
      <c r="CP1239">
        <f t="shared" si="87"/>
        <v>0.36609282016237743</v>
      </c>
    </row>
    <row r="1240" spans="93:94" x14ac:dyDescent="0.25">
      <c r="CO1240">
        <f t="shared" si="88"/>
        <v>6195</v>
      </c>
      <c r="CP1240">
        <f t="shared" si="87"/>
        <v>0.36604552821972808</v>
      </c>
    </row>
    <row r="1241" spans="93:94" x14ac:dyDescent="0.25">
      <c r="CO1241">
        <f t="shared" si="88"/>
        <v>6200</v>
      </c>
      <c r="CP1241">
        <f t="shared" si="87"/>
        <v>0.36599828053292266</v>
      </c>
    </row>
    <row r="1242" spans="93:94" x14ac:dyDescent="0.25">
      <c r="CO1242">
        <f t="shared" si="88"/>
        <v>6205</v>
      </c>
      <c r="CP1242">
        <f t="shared" si="87"/>
        <v>0.3659510770249062</v>
      </c>
    </row>
    <row r="1243" spans="93:94" x14ac:dyDescent="0.25">
      <c r="CO1243">
        <f t="shared" si="88"/>
        <v>6210</v>
      </c>
      <c r="CP1243">
        <f t="shared" si="87"/>
        <v>0.36590391761882002</v>
      </c>
    </row>
    <row r="1244" spans="93:94" x14ac:dyDescent="0.25">
      <c r="CO1244">
        <f t="shared" si="88"/>
        <v>6215</v>
      </c>
      <c r="CP1244">
        <f t="shared" si="87"/>
        <v>0.36585680223800099</v>
      </c>
    </row>
    <row r="1245" spans="93:94" x14ac:dyDescent="0.25">
      <c r="CO1245">
        <f t="shared" si="88"/>
        <v>6220</v>
      </c>
      <c r="CP1245">
        <f t="shared" si="87"/>
        <v>0.36580973080598067</v>
      </c>
    </row>
    <row r="1246" spans="93:94" x14ac:dyDescent="0.25">
      <c r="CO1246">
        <f t="shared" si="88"/>
        <v>6225</v>
      </c>
      <c r="CP1246">
        <f t="shared" si="87"/>
        <v>0.3657627032464848</v>
      </c>
    </row>
    <row r="1247" spans="93:94" x14ac:dyDescent="0.25">
      <c r="CO1247">
        <f t="shared" si="88"/>
        <v>6230</v>
      </c>
      <c r="CP1247">
        <f t="shared" si="87"/>
        <v>0.36571571948343268</v>
      </c>
    </row>
    <row r="1248" spans="93:94" x14ac:dyDescent="0.25">
      <c r="CO1248">
        <f t="shared" si="88"/>
        <v>6235</v>
      </c>
      <c r="CP1248">
        <f t="shared" si="87"/>
        <v>0.36566877944093623</v>
      </c>
    </row>
    <row r="1249" spans="93:94" x14ac:dyDescent="0.25">
      <c r="CO1249">
        <f t="shared" si="88"/>
        <v>6240</v>
      </c>
      <c r="CP1249">
        <f t="shared" si="87"/>
        <v>0.3656218830432999</v>
      </c>
    </row>
    <row r="1250" spans="93:94" x14ac:dyDescent="0.25">
      <c r="CO1250">
        <f t="shared" si="88"/>
        <v>6245</v>
      </c>
      <c r="CP1250">
        <f t="shared" si="87"/>
        <v>0.36557503021501975</v>
      </c>
    </row>
    <row r="1251" spans="93:94" x14ac:dyDescent="0.25">
      <c r="CO1251">
        <f t="shared" si="88"/>
        <v>6250</v>
      </c>
      <c r="CP1251">
        <f t="shared" si="87"/>
        <v>0.36552822088078241</v>
      </c>
    </row>
    <row r="1252" spans="93:94" x14ac:dyDescent="0.25">
      <c r="CO1252">
        <f t="shared" si="88"/>
        <v>6255</v>
      </c>
      <c r="CP1252">
        <f t="shared" si="87"/>
        <v>0.36548145496546502</v>
      </c>
    </row>
    <row r="1253" spans="93:94" x14ac:dyDescent="0.25">
      <c r="CO1253">
        <f t="shared" si="88"/>
        <v>6260</v>
      </c>
      <c r="CP1253">
        <f t="shared" si="87"/>
        <v>0.36543473239413438</v>
      </c>
    </row>
    <row r="1254" spans="93:94" x14ac:dyDescent="0.25">
      <c r="CO1254">
        <f t="shared" si="88"/>
        <v>6265</v>
      </c>
      <c r="CP1254">
        <f t="shared" si="87"/>
        <v>0.36538805309204647</v>
      </c>
    </row>
    <row r="1255" spans="93:94" x14ac:dyDescent="0.25">
      <c r="CO1255">
        <f t="shared" si="88"/>
        <v>6270</v>
      </c>
      <c r="CP1255">
        <f t="shared" si="87"/>
        <v>0.3653414169846454</v>
      </c>
    </row>
    <row r="1256" spans="93:94" x14ac:dyDescent="0.25">
      <c r="CO1256">
        <f t="shared" si="88"/>
        <v>6275</v>
      </c>
      <c r="CP1256">
        <f t="shared" si="87"/>
        <v>0.36529482399756341</v>
      </c>
    </row>
    <row r="1257" spans="93:94" x14ac:dyDescent="0.25">
      <c r="CO1257">
        <f t="shared" si="88"/>
        <v>6280</v>
      </c>
      <c r="CP1257">
        <f t="shared" si="87"/>
        <v>0.36524827405661964</v>
      </c>
    </row>
    <row r="1258" spans="93:94" x14ac:dyDescent="0.25">
      <c r="CO1258">
        <f t="shared" si="88"/>
        <v>6285</v>
      </c>
      <c r="CP1258">
        <f t="shared" si="87"/>
        <v>0.36520176708781976</v>
      </c>
    </row>
    <row r="1259" spans="93:94" x14ac:dyDescent="0.25">
      <c r="CO1259">
        <f t="shared" si="88"/>
        <v>6290</v>
      </c>
      <c r="CP1259">
        <f t="shared" si="87"/>
        <v>0.36515530301735555</v>
      </c>
    </row>
    <row r="1260" spans="93:94" x14ac:dyDescent="0.25">
      <c r="CO1260">
        <f t="shared" si="88"/>
        <v>6295</v>
      </c>
      <c r="CP1260">
        <f t="shared" si="87"/>
        <v>0.36510888177160394</v>
      </c>
    </row>
    <row r="1261" spans="93:94" x14ac:dyDescent="0.25">
      <c r="CO1261">
        <f t="shared" si="88"/>
        <v>6300</v>
      </c>
      <c r="CP1261">
        <f t="shared" si="87"/>
        <v>0.36506250327712692</v>
      </c>
    </row>
    <row r="1262" spans="93:94" x14ac:dyDescent="0.25">
      <c r="CO1262">
        <f t="shared" si="88"/>
        <v>6305</v>
      </c>
      <c r="CP1262">
        <f t="shared" si="87"/>
        <v>0.36501616746067</v>
      </c>
    </row>
    <row r="1263" spans="93:94" x14ac:dyDescent="0.25">
      <c r="CO1263">
        <f t="shared" si="88"/>
        <v>6310</v>
      </c>
      <c r="CP1263">
        <f t="shared" si="87"/>
        <v>0.36496987424916272</v>
      </c>
    </row>
    <row r="1264" spans="93:94" x14ac:dyDescent="0.25">
      <c r="CO1264">
        <f t="shared" si="88"/>
        <v>6315</v>
      </c>
      <c r="CP1264">
        <f t="shared" si="87"/>
        <v>0.36492362356971692</v>
      </c>
    </row>
    <row r="1265" spans="93:94" x14ac:dyDescent="0.25">
      <c r="CO1265">
        <f t="shared" si="88"/>
        <v>6320</v>
      </c>
      <c r="CP1265">
        <f t="shared" si="87"/>
        <v>0.36487741534962737</v>
      </c>
    </row>
    <row r="1266" spans="93:94" x14ac:dyDescent="0.25">
      <c r="CO1266">
        <f t="shared" si="88"/>
        <v>6325</v>
      </c>
      <c r="CP1266">
        <f t="shared" si="87"/>
        <v>0.36483124951637008</v>
      </c>
    </row>
    <row r="1267" spans="93:94" x14ac:dyDescent="0.25">
      <c r="CO1267">
        <f t="shared" si="88"/>
        <v>6330</v>
      </c>
      <c r="CP1267">
        <f t="shared" si="87"/>
        <v>0.36478512599760232</v>
      </c>
    </row>
    <row r="1268" spans="93:94" x14ac:dyDescent="0.25">
      <c r="CO1268">
        <f t="shared" si="88"/>
        <v>6335</v>
      </c>
      <c r="CP1268">
        <f t="shared" si="87"/>
        <v>0.36473904472116181</v>
      </c>
    </row>
    <row r="1269" spans="93:94" x14ac:dyDescent="0.25">
      <c r="CO1269">
        <f t="shared" si="88"/>
        <v>6340</v>
      </c>
      <c r="CP1269">
        <f t="shared" si="87"/>
        <v>0.36469300561506601</v>
      </c>
    </row>
    <row r="1270" spans="93:94" x14ac:dyDescent="0.25">
      <c r="CO1270">
        <f t="shared" si="88"/>
        <v>6345</v>
      </c>
      <c r="CP1270">
        <f t="shared" si="87"/>
        <v>0.36464700860751215</v>
      </c>
    </row>
    <row r="1271" spans="93:94" x14ac:dyDescent="0.25">
      <c r="CO1271">
        <f t="shared" si="88"/>
        <v>6350</v>
      </c>
      <c r="CP1271">
        <f t="shared" si="87"/>
        <v>0.36460105362687556</v>
      </c>
    </row>
    <row r="1272" spans="93:94" x14ac:dyDescent="0.25">
      <c r="CO1272">
        <f t="shared" si="88"/>
        <v>6355</v>
      </c>
      <c r="CP1272">
        <f t="shared" si="87"/>
        <v>0.36455514060171018</v>
      </c>
    </row>
    <row r="1273" spans="93:94" x14ac:dyDescent="0.25">
      <c r="CO1273">
        <f t="shared" si="88"/>
        <v>6360</v>
      </c>
      <c r="CP1273">
        <f t="shared" si="87"/>
        <v>0.36450926946074719</v>
      </c>
    </row>
    <row r="1274" spans="93:94" x14ac:dyDescent="0.25">
      <c r="CO1274">
        <f t="shared" si="88"/>
        <v>6365</v>
      </c>
      <c r="CP1274">
        <f t="shared" si="87"/>
        <v>0.36446344013289489</v>
      </c>
    </row>
    <row r="1275" spans="93:94" x14ac:dyDescent="0.25">
      <c r="CO1275">
        <f t="shared" si="88"/>
        <v>6370</v>
      </c>
      <c r="CP1275">
        <f t="shared" si="87"/>
        <v>0.36441765254723824</v>
      </c>
    </row>
    <row r="1276" spans="93:94" x14ac:dyDescent="0.25">
      <c r="CO1276">
        <f t="shared" si="88"/>
        <v>6375</v>
      </c>
      <c r="CP1276">
        <f t="shared" si="87"/>
        <v>0.36437190663303731</v>
      </c>
    </row>
    <row r="1277" spans="93:94" x14ac:dyDescent="0.25">
      <c r="CO1277">
        <f t="shared" si="88"/>
        <v>6380</v>
      </c>
      <c r="CP1277">
        <f t="shared" si="87"/>
        <v>0.36432620231972818</v>
      </c>
    </row>
    <row r="1278" spans="93:94" x14ac:dyDescent="0.25">
      <c r="CO1278">
        <f t="shared" si="88"/>
        <v>6385</v>
      </c>
      <c r="CP1278">
        <f t="shared" si="87"/>
        <v>0.36428053953692113</v>
      </c>
    </row>
    <row r="1279" spans="93:94" x14ac:dyDescent="0.25">
      <c r="CO1279">
        <f t="shared" si="88"/>
        <v>6390</v>
      </c>
      <c r="CP1279">
        <f t="shared" si="87"/>
        <v>0.36423491821440068</v>
      </c>
    </row>
    <row r="1280" spans="93:94" x14ac:dyDescent="0.25">
      <c r="CO1280">
        <f t="shared" si="88"/>
        <v>6395</v>
      </c>
      <c r="CP1280">
        <f t="shared" si="87"/>
        <v>0.36418933828212502</v>
      </c>
    </row>
    <row r="1281" spans="93:94" x14ac:dyDescent="0.25">
      <c r="CO1281">
        <f t="shared" si="88"/>
        <v>6400</v>
      </c>
      <c r="CP1281">
        <f t="shared" si="87"/>
        <v>0.36414379967022487</v>
      </c>
    </row>
    <row r="1282" spans="93:94" x14ac:dyDescent="0.25">
      <c r="CO1282">
        <f t="shared" si="88"/>
        <v>6405</v>
      </c>
      <c r="CP1282">
        <f t="shared" si="87"/>
        <v>0.36409830230900392</v>
      </c>
    </row>
    <row r="1283" spans="93:94" x14ac:dyDescent="0.25">
      <c r="CO1283">
        <f t="shared" si="88"/>
        <v>6410</v>
      </c>
      <c r="CP1283">
        <f t="shared" si="87"/>
        <v>0.36405284612893729</v>
      </c>
    </row>
    <row r="1284" spans="93:94" x14ac:dyDescent="0.25">
      <c r="CO1284">
        <f t="shared" si="88"/>
        <v>6415</v>
      </c>
      <c r="CP1284">
        <f t="shared" ref="CP1284:CP1301" si="89">1.48*CO1284^-0.16</f>
        <v>0.36400743106067179</v>
      </c>
    </row>
    <row r="1285" spans="93:94" x14ac:dyDescent="0.25">
      <c r="CO1285">
        <f t="shared" si="88"/>
        <v>6420</v>
      </c>
      <c r="CP1285">
        <f t="shared" si="89"/>
        <v>0.36396205703502454</v>
      </c>
    </row>
    <row r="1286" spans="93:94" x14ac:dyDescent="0.25">
      <c r="CO1286">
        <f t="shared" ref="CO1286:CO1301" si="90">CO1285+5</f>
        <v>6425</v>
      </c>
      <c r="CP1286">
        <f t="shared" si="89"/>
        <v>0.36391672398298319</v>
      </c>
    </row>
    <row r="1287" spans="93:94" x14ac:dyDescent="0.25">
      <c r="CO1287">
        <f t="shared" si="90"/>
        <v>6430</v>
      </c>
      <c r="CP1287">
        <f t="shared" si="89"/>
        <v>0.3638714318357047</v>
      </c>
    </row>
    <row r="1288" spans="93:94" x14ac:dyDescent="0.25">
      <c r="CO1288">
        <f t="shared" si="90"/>
        <v>6435</v>
      </c>
      <c r="CP1288">
        <f t="shared" si="89"/>
        <v>0.36382618052451543</v>
      </c>
    </row>
    <row r="1289" spans="93:94" x14ac:dyDescent="0.25">
      <c r="CO1289">
        <f t="shared" si="90"/>
        <v>6440</v>
      </c>
      <c r="CP1289">
        <f t="shared" si="89"/>
        <v>0.3637809699809102</v>
      </c>
    </row>
    <row r="1290" spans="93:94" x14ac:dyDescent="0.25">
      <c r="CO1290">
        <f t="shared" si="90"/>
        <v>6445</v>
      </c>
      <c r="CP1290">
        <f t="shared" si="89"/>
        <v>0.36373580013655177</v>
      </c>
    </row>
    <row r="1291" spans="93:94" x14ac:dyDescent="0.25">
      <c r="CO1291">
        <f t="shared" si="90"/>
        <v>6450</v>
      </c>
      <c r="CP1291">
        <f t="shared" si="89"/>
        <v>0.36369067092327012</v>
      </c>
    </row>
    <row r="1292" spans="93:94" x14ac:dyDescent="0.25">
      <c r="CO1292">
        <f t="shared" si="90"/>
        <v>6455</v>
      </c>
      <c r="CP1292">
        <f t="shared" si="89"/>
        <v>0.36364558227306265</v>
      </c>
    </row>
    <row r="1293" spans="93:94" x14ac:dyDescent="0.25">
      <c r="CO1293">
        <f t="shared" si="90"/>
        <v>6460</v>
      </c>
      <c r="CP1293">
        <f t="shared" si="89"/>
        <v>0.36360053411809268</v>
      </c>
    </row>
    <row r="1294" spans="93:94" x14ac:dyDescent="0.25">
      <c r="CO1294">
        <f t="shared" si="90"/>
        <v>6465</v>
      </c>
      <c r="CP1294">
        <f t="shared" si="89"/>
        <v>0.36355552639068994</v>
      </c>
    </row>
    <row r="1295" spans="93:94" x14ac:dyDescent="0.25">
      <c r="CO1295">
        <f t="shared" si="90"/>
        <v>6470</v>
      </c>
      <c r="CP1295">
        <f t="shared" si="89"/>
        <v>0.3635105590233485</v>
      </c>
    </row>
    <row r="1296" spans="93:94" x14ac:dyDescent="0.25">
      <c r="CO1296">
        <f t="shared" si="90"/>
        <v>6475</v>
      </c>
      <c r="CP1296">
        <f t="shared" si="89"/>
        <v>0.36346563194872833</v>
      </c>
    </row>
    <row r="1297" spans="93:94" x14ac:dyDescent="0.25">
      <c r="CO1297">
        <f t="shared" si="90"/>
        <v>6480</v>
      </c>
      <c r="CP1297">
        <f t="shared" si="89"/>
        <v>0.36342074509965278</v>
      </c>
    </row>
    <row r="1298" spans="93:94" x14ac:dyDescent="0.25">
      <c r="CO1298">
        <f t="shared" si="90"/>
        <v>6485</v>
      </c>
      <c r="CP1298">
        <f t="shared" si="89"/>
        <v>0.36337589840910944</v>
      </c>
    </row>
    <row r="1299" spans="93:94" x14ac:dyDescent="0.25">
      <c r="CO1299">
        <f t="shared" si="90"/>
        <v>6490</v>
      </c>
      <c r="CP1299">
        <f t="shared" si="89"/>
        <v>0.36333109181024881</v>
      </c>
    </row>
    <row r="1300" spans="93:94" x14ac:dyDescent="0.25">
      <c r="CO1300">
        <f t="shared" si="90"/>
        <v>6495</v>
      </c>
      <c r="CP1300">
        <f t="shared" si="89"/>
        <v>0.36328632523638421</v>
      </c>
    </row>
    <row r="1301" spans="93:94" x14ac:dyDescent="0.25">
      <c r="CO1301">
        <f t="shared" si="90"/>
        <v>6500</v>
      </c>
      <c r="CP1301">
        <f t="shared" si="89"/>
        <v>0.36324159862099115</v>
      </c>
    </row>
  </sheetData>
  <mergeCells count="10">
    <mergeCell ref="B1:I1"/>
    <mergeCell ref="J1:T1"/>
    <mergeCell ref="U1:AB1"/>
    <mergeCell ref="AC1:AJ1"/>
    <mergeCell ref="AK1:AT1"/>
    <mergeCell ref="BW1:CE1"/>
    <mergeCell ref="CF1:CN1"/>
    <mergeCell ref="AU1:BB1"/>
    <mergeCell ref="BC1:BL1"/>
    <mergeCell ref="BM1:BV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University of Bristol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dcterms:created xsi:type="dcterms:W3CDTF">2018-05-21T08:33:59Z</dcterms:created>
  <dcterms:modified xsi:type="dcterms:W3CDTF">2019-01-04T14:32:32Z</dcterms:modified>
</cp:coreProperties>
</file>